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28860" windowHeight="11790"/>
  </bookViews>
  <sheets>
    <sheet name="Sheet1" sheetId="1" r:id="rId1"/>
  </sheets>
  <definedNames>
    <definedName name="_xlnm._FilterDatabase" localSheetId="0" hidden="1">Sheet1!$A$4:$F$4</definedName>
  </definedNames>
  <calcPr calcId="124519"/>
</workbook>
</file>

<file path=xl/calcChain.xml><?xml version="1.0" encoding="utf-8"?>
<calcChain xmlns="http://schemas.openxmlformats.org/spreadsheetml/2006/main">
  <c r="B292" i="1"/>
  <c r="B286"/>
  <c r="B276"/>
  <c r="B272" s="1"/>
  <c r="B230"/>
  <c r="B264"/>
  <c r="B262"/>
  <c r="B260"/>
  <c r="B258"/>
  <c r="B239"/>
  <c r="B227"/>
  <c r="B222"/>
  <c r="B218"/>
  <c r="B215"/>
  <c r="B212"/>
  <c r="B209"/>
  <c r="B206"/>
  <c r="B203"/>
  <c r="B201"/>
  <c r="B195"/>
  <c r="B189"/>
  <c r="B183"/>
  <c r="B175"/>
  <c r="B170"/>
  <c r="B165"/>
  <c r="B160"/>
  <c r="B151"/>
  <c r="B148"/>
  <c r="B146"/>
  <c r="B137"/>
  <c r="B110"/>
  <c r="B107"/>
  <c r="B104"/>
  <c r="B98"/>
  <c r="B95"/>
  <c r="B129"/>
  <c r="B131"/>
  <c r="B127"/>
  <c r="B122"/>
  <c r="B113"/>
  <c r="B285" l="1"/>
  <c r="B150"/>
  <c r="B121"/>
  <c r="B136"/>
  <c r="B79" l="1"/>
  <c r="B76"/>
  <c r="B73"/>
  <c r="B70"/>
  <c r="B65"/>
  <c r="B62"/>
  <c r="B57"/>
  <c r="B43"/>
  <c r="B39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2"/>
  <c r="E413"/>
  <c r="E415"/>
  <c r="E416"/>
  <c r="E417"/>
  <c r="E418"/>
  <c r="E419"/>
  <c r="E420"/>
  <c r="E421"/>
  <c r="E5"/>
  <c r="B420" l="1"/>
  <c r="B249"/>
  <c r="B36"/>
  <c r="B21"/>
  <c r="B16" l="1"/>
  <c r="B235" s="1"/>
  <c r="B354" l="1"/>
  <c r="B352" s="1"/>
  <c r="B368"/>
  <c r="B407"/>
  <c r="B405" s="1"/>
  <c r="B400" s="1"/>
  <c r="B417"/>
  <c r="B416" s="1"/>
  <c r="B412"/>
  <c r="B94"/>
  <c r="B253"/>
  <c r="B226" s="1"/>
  <c r="B6"/>
  <c r="B10"/>
  <c r="B25"/>
  <c r="B29"/>
  <c r="B33"/>
  <c r="B399" l="1"/>
  <c r="B395" s="1"/>
  <c r="B394" s="1"/>
  <c r="B391" s="1"/>
  <c r="B384" s="1"/>
  <c r="B383" s="1"/>
  <c r="B380" s="1"/>
  <c r="B375" s="1"/>
  <c r="B374" s="1"/>
  <c r="B372" s="1"/>
  <c r="B371" s="1"/>
  <c r="B366" s="1"/>
  <c r="B363" s="1"/>
  <c r="B362" s="1"/>
  <c r="B360" s="1"/>
  <c r="B358" s="1"/>
  <c r="B357" s="1"/>
  <c r="B347" s="1"/>
  <c r="B346" s="1"/>
  <c r="B343" s="1"/>
  <c r="B338" s="1"/>
  <c r="B332" s="1"/>
  <c r="B321" s="1"/>
  <c r="B312" s="1"/>
  <c r="B297" s="1"/>
  <c r="B296" s="1"/>
</calcChain>
</file>

<file path=xl/sharedStrings.xml><?xml version="1.0" encoding="utf-8"?>
<sst xmlns="http://schemas.openxmlformats.org/spreadsheetml/2006/main" count="424" uniqueCount="367">
  <si>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</si>
  <si>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</si>
  <si>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</si>
  <si>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</si>
  <si>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</si>
  <si>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</si>
  <si>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</si>
  <si>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</si>
  <si>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</si>
  <si>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</si>
  <si>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</si>
  <si>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</si>
  <si>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</si>
  <si>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</si>
  <si>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</si>
  <si>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</si>
  <si>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其他发展与改革事务支出</t>
  </si>
  <si>
    <t xml:space="preserve">  统计信息事务</t>
  </si>
  <si>
    <t xml:space="preserve">    专项统计业务</t>
  </si>
  <si>
    <t xml:space="preserve">    统计抽样调查</t>
  </si>
  <si>
    <t xml:space="preserve">  财政事务</t>
  </si>
  <si>
    <t xml:space="preserve">    信息化建设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</si>
  <si>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</si>
  <si>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</si>
  <si>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</si>
  <si>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</si>
  <si>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其他审计事务支出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</si>
  <si>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</si>
  <si>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</si>
  <si>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</si>
  <si>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</si>
  <si>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</si>
  <si>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</si>
  <si>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民族事务</t>
  </si>
  <si>
    <t xml:space="preserve">    民族工作专项</t>
  </si>
  <si>
    <t xml:space="preserve">  港澳台事务</t>
  </si>
  <si>
    <t xml:space="preserve">    港澳事务</t>
  </si>
  <si>
    <t xml:space="preserve">    台湾事务</t>
  </si>
  <si>
    <t xml:space="preserve">  档案事务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</si>
  <si>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</si>
  <si>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</si>
  <si>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</si>
  <si>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</si>
  <si>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</si>
  <si>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</si>
  <si>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</si>
  <si>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</si>
  <si>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统战事务</t>
  </si>
  <si>
    <t xml:space="preserve">    华侨事务</t>
  </si>
  <si>
    <t xml:space="preserve">  其他共产党事务支出(款)</t>
  </si>
  <si>
    <t xml:space="preserve">    其他共产党事务支出(项)</t>
  </si>
  <si>
    <t xml:space="preserve">  市场监督管理事务</t>
  </si>
  <si>
    <t xml:space="preserve">    市场主体管理</t>
  </si>
  <si>
    <t xml:space="preserve">    质量基础</t>
  </si>
  <si>
    <t xml:space="preserve">    化妆品事务</t>
  </si>
  <si>
    <t xml:space="preserve">    食品安全监管</t>
  </si>
  <si>
    <t xml:space="preserve">    其他市场监督管理事务</t>
  </si>
  <si>
    <t>国防支出</t>
  </si>
  <si>
    <t>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</si>
  <si>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</si>
  <si>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</si>
  <si>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</si>
  <si>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</si>
  <si>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</si>
  <si>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</si>
  <si>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</si>
  <si>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</si>
  <si>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</si>
  <si>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</si>
  <si>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</si>
  <si>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  其他职业教育支出</t>
  </si>
  <si>
    <t xml:space="preserve">  特殊教育</t>
  </si>
  <si>
    <t xml:space="preserve">    特殊学校教育</t>
  </si>
  <si>
    <t xml:space="preserve">    其他特殊教育支出</t>
  </si>
  <si>
    <t xml:space="preserve">  进修及培训</t>
  </si>
  <si>
    <t xml:space="preserve">    干部教育</t>
  </si>
  <si>
    <t xml:space="preserve">    培训支出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</si>
  <si>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</si>
  <si>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</si>
  <si>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</si>
  <si>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</si>
  <si>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</si>
  <si>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</si>
  <si>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</si>
  <si>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</si>
  <si>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</si>
  <si>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</si>
  <si>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</si>
  <si>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</si>
  <si>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</si>
  <si>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科技人才队伍建设</t>
  </si>
  <si>
    <t xml:space="preserve">  技术研究与开发</t>
  </si>
  <si>
    <t xml:space="preserve">    科技成果转化与扩散</t>
  </si>
  <si>
    <t xml:space="preserve">  科技条件与服务</t>
  </si>
  <si>
    <t xml:space="preserve">    技术创新服务体系</t>
  </si>
  <si>
    <t xml:space="preserve">  科学技术普及</t>
  </si>
  <si>
    <t xml:space="preserve">    科普活动</t>
  </si>
  <si>
    <t xml:space="preserve">    青少年科技活动</t>
  </si>
  <si>
    <t xml:space="preserve">    其他科学技术普及支出</t>
  </si>
  <si>
    <t>文化旅游体育与传媒支出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</si>
  <si>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</si>
  <si>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</si>
  <si>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</si>
  <si>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</si>
  <si>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</si>
  <si>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</si>
  <si>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</si>
  <si>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</si>
  <si>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</si>
  <si>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</si>
  <si>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其他文化旅游体育与传媒支出(款)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</si>
  <si>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</si>
  <si>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</si>
  <si>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</si>
  <si>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</si>
  <si>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社会保险业务管理事务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</si>
  <si>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</si>
  <si>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</si>
  <si>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</si>
  <si>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</si>
  <si>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</si>
  <si>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</si>
  <si>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</si>
  <si>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</si>
  <si>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</si>
  <si>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</si>
  <si>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</si>
  <si>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</si>
  <si>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就业补助</t>
  </si>
  <si>
    <t xml:space="preserve">    就业创业服务补贴</t>
  </si>
  <si>
    <t xml:space="preserve">    公益性岗位补贴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</si>
  <si>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</si>
  <si>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</si>
  <si>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</si>
  <si>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</si>
  <si>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</si>
  <si>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</si>
  <si>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</si>
  <si>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</si>
  <si>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</si>
  <si>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</si>
  <si>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</si>
  <si>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</si>
  <si>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</si>
  <si>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</si>
  <si>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</si>
  <si>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</si>
  <si>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</si>
  <si>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</si>
  <si>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</si>
  <si>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</si>
  <si>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</si>
  <si>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养老服务</t>
  </si>
  <si>
    <t xml:space="preserve">  残疾人事业</t>
  </si>
  <si>
    <t xml:space="preserve">    残疾人康复</t>
  </si>
  <si>
    <t xml:space="preserve">    残疾人就业</t>
  </si>
  <si>
    <t xml:space="preserve">    残疾人生活和护理补贴</t>
  </si>
  <si>
    <t xml:space="preserve">    其他残疾人事业支出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</si>
  <si>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</si>
  <si>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</si>
  <si>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</si>
  <si>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</si>
  <si>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</si>
  <si>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</si>
  <si>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</si>
  <si>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</si>
  <si>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</si>
  <si>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</si>
  <si>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</si>
  <si>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</si>
  <si>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</si>
  <si>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</si>
  <si>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</si>
  <si>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</si>
  <si>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</si>
  <si>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</si>
  <si>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财政代缴社会保险费支出</t>
  </si>
  <si>
    <t xml:space="preserve">    财政代缴城乡居民基本养老保险费支出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</si>
  <si>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</si>
  <si>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</si>
  <si>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</si>
  <si>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</si>
  <si>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</si>
  <si>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</si>
  <si>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</si>
  <si>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</si>
  <si>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福利医院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</si>
  <si>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</si>
  <si>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</si>
  <si>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</si>
  <si>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</si>
  <si>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</si>
  <si>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</si>
  <si>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</si>
  <si>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</si>
  <si>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</si>
  <si>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</si>
  <si>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</si>
  <si>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</si>
  <si>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</si>
  <si>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</si>
  <si>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</si>
  <si>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</si>
  <si>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</si>
  <si>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</si>
  <si>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</si>
  <si>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</si>
  <si>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</si>
  <si>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</si>
  <si>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</si>
  <si>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</si>
  <si>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</si>
  <si>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</si>
  <si>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</si>
  <si>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</si>
  <si>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</si>
  <si>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</si>
  <si>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</si>
  <si>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  医疗保障政策管理</t>
  </si>
  <si>
    <t xml:space="preserve">    其他医疗保障管理事务支出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</si>
  <si>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</si>
  <si>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</si>
  <si>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</si>
  <si>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</si>
  <si>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</si>
  <si>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</si>
  <si>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</si>
  <si>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</si>
  <si>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</si>
  <si>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</si>
  <si>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</si>
  <si>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</si>
  <si>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污染减排</t>
  </si>
  <si>
    <t xml:space="preserve">    其他污染减排支出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</si>
  <si>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</si>
  <si>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</si>
  <si>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</si>
  <si>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</si>
  <si>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</si>
  <si>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</si>
  <si>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</si>
  <si>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</si>
  <si>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</si>
  <si>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</si>
  <si>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>农林水支出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</si>
  <si>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</si>
  <si>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</si>
  <si>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</si>
  <si>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</si>
  <si>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防灾救灾</t>
  </si>
  <si>
    <t xml:space="preserve">    农业生产发展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</si>
  <si>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</si>
  <si>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</si>
  <si>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</si>
  <si>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</si>
  <si>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</si>
  <si>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</si>
  <si>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</si>
  <si>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</si>
  <si>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</si>
  <si>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</si>
  <si>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</si>
  <si>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</si>
  <si>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</si>
  <si>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</si>
  <si>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</si>
  <si>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</si>
  <si>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</si>
  <si>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</si>
  <si>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</si>
  <si>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</si>
  <si>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农村水利</t>
  </si>
  <si>
    <t xml:space="preserve">    江河湖库水系综合整治</t>
  </si>
  <si>
    <t xml:space="preserve">    水利安全监督</t>
  </si>
  <si>
    <t xml:space="preserve">    农村人畜饮水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</si>
  <si>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</si>
  <si>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</si>
  <si>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</si>
  <si>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</si>
  <si>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贷款奖补和贴息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</si>
  <si>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</si>
  <si>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</si>
  <si>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</si>
  <si>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</si>
  <si>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</si>
  <si>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</si>
  <si>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</si>
  <si>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</si>
  <si>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其他普惠金融发展支出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</si>
  <si>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</si>
  <si>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</si>
  <si>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</si>
  <si>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</si>
  <si>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其他公路水路运输支出</t>
  </si>
  <si>
    <t xml:space="preserve">  车辆购置税支出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</si>
  <si>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</si>
  <si>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</si>
  <si>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</si>
  <si>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</si>
  <si>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</si>
  <si>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支持中小企业发展和管理支出</t>
  </si>
  <si>
    <t xml:space="preserve">    中小企业发展专项</t>
  </si>
  <si>
    <t xml:space="preserve">  其他资源勘探工业信息等支出(款)</t>
  </si>
  <si>
    <t xml:space="preserve">    其他资源勘探工业信息等支出(项)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</si>
  <si>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</si>
  <si>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</si>
  <si>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</si>
  <si>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</si>
  <si>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</si>
  <si>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</si>
  <si>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</si>
  <si>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</si>
  <si>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</si>
  <si>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</si>
  <si>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</si>
  <si>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</si>
  <si>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</si>
  <si>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</si>
  <si>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</si>
  <si>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气象事务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</si>
  <si>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</si>
  <si>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</si>
  <si>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</si>
  <si>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</si>
  <si>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</si>
  <si>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</si>
  <si>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</si>
  <si>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</si>
  <si>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</si>
  <si>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</si>
  <si>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</si>
  <si>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</si>
  <si>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>粮油物资储备支出</t>
  </si>
  <si>
    <t xml:space="preserve">  粮油物资事务</t>
  </si>
  <si>
    <t xml:space="preserve">    其他粮油物资事务支出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</si>
  <si>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</si>
  <si>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</si>
  <si>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</si>
  <si>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</si>
  <si>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其他应急管理支出</t>
  </si>
  <si>
    <t xml:space="preserve">  消防救援事务</t>
  </si>
  <si>
    <t xml:space="preserve">  自然灾害救灾及恢复重建支出</t>
  </si>
  <si>
    <t xml:space="preserve">    自然灾害救灾补助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</si>
  <si>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</si>
  <si>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</si>
  <si>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</si>
  <si>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</si>
  <si>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</si>
  <si>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</si>
  <si>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</si>
  <si>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</si>
  <si>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</si>
  <si>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>债务发行费用支出</t>
  </si>
  <si>
    <t xml:space="preserve">  地方政府一般债务发行费用支出</t>
  </si>
  <si>
    <t>预算科目</t>
  </si>
  <si>
    <t>为调整预算数的%</t>
    <phoneticPr fontId="1" type="noConversion"/>
  </si>
  <si>
    <t>埇桥区2022年区本级一般公共预算支出决算表</t>
    <phoneticPr fontId="1" type="noConversion"/>
  </si>
  <si>
    <t>预备费</t>
  </si>
  <si>
    <t xml:space="preserve">    年初预留</t>
  </si>
  <si>
    <t>决算数</t>
    <phoneticPr fontId="1" type="noConversion"/>
  </si>
  <si>
    <t>预算数</t>
    <phoneticPr fontId="1" type="noConversion"/>
  </si>
  <si>
    <t>调整预算数</t>
    <phoneticPr fontId="1" type="noConversion"/>
  </si>
  <si>
    <t xml:space="preserve">  其中：公安</t>
    <phoneticPr fontId="1" type="noConversion"/>
  </si>
  <si>
    <t xml:space="preserve">       检察</t>
    <phoneticPr fontId="1" type="noConversion"/>
  </si>
  <si>
    <t xml:space="preserve">       法院</t>
    <phoneticPr fontId="1" type="noConversion"/>
  </si>
  <si>
    <t xml:space="preserve">       司法</t>
    <phoneticPr fontId="1" type="noConversion"/>
  </si>
  <si>
    <t>为上年决算的%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</si>
</sst>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right" vertical="justify"/>
    </xf>
    <xf numFmtId="0" fontId="5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right" vertical="justify"/>
    </xf>
    <xf numFmtId="176" fontId="5" fillId="0" borderId="1" xfId="0" applyNumberFormat="1" applyFont="1" applyFill="1" applyBorder="1" applyAlignment="1" applyProtection="1">
      <alignment horizontal="right" vertical="justify"/>
      <protection locked="0"/>
    </xf>
    <xf numFmtId="176" fontId="5" fillId="0" borderId="1" xfId="0" applyNumberFormat="1" applyFont="1" applyFill="1" applyBorder="1" applyAlignment="1">
      <alignment horizontal="right" vertical="justify"/>
    </xf>
    <xf numFmtId="1" fontId="5" fillId="0" borderId="1" xfId="0" applyNumberFormat="1" applyFont="1" applyFill="1" applyBorder="1" applyAlignment="1" applyProtection="1">
      <alignment horizontal="right" vertical="justify"/>
      <protection locked="0"/>
    </xf>
    <xf numFmtId="0" fontId="0" fillId="0" borderId="1" xfId="0" applyFont="1" applyFill="1" applyBorder="1" applyAlignment="1">
      <alignment horizontal="right" vertical="justify"/>
    </xf>
    <xf numFmtId="0" fontId="4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0" fillId="0" borderId="1" xfId="0" applyFill="1" applyBorder="1" applyAlignment="1"/>
    <xf numFmtId="0" fontId="0" fillId="0" borderId="1" xfId="0" applyFill="1" applyBorder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8"/>
  <sheetViews>
    <sheetView tabSelected="1" workbookViewId="0">
      <selection activeCell="J8" sqref="J8"/>
    </sheetView>
  </sheetViews>
  <sheetFormatPr defaultRowHeight="13.5"/>
  <cols>
    <col min="1" max="1" width="35" style="3" customWidth="1"/>
    <col min="2" max="2" width="15.375" style="3" customWidth="1"/>
    <col min="3" max="4" width="12.625" style="3" customWidth="1"/>
    <col min="5" max="5" width="11.5" style="3" customWidth="1"/>
    <col min="6" max="16384" width="9" style="3"/>
  </cols>
  <sheetData>
    <row r="1" spans="1:6" ht="34.5" customHeight="1">
      <c r="A1" s="17" t="s">
        <v>356</v>
      </c>
      <c r="B1" s="17"/>
      <c r="C1" s="17"/>
      <c r="D1" s="17"/>
      <c r="E1" s="17"/>
    </row>
    <row r="2" spans="1:6">
      <c r="A2" s="16"/>
      <c r="B2" s="16"/>
      <c r="C2" s="16"/>
      <c r="D2" s="16"/>
    </row>
    <row r="3" spans="1:6">
      <c r="A3" s="16"/>
      <c r="B3" s="16"/>
      <c r="C3" s="16"/>
      <c r="D3" s="16"/>
    </row>
    <row r="4" spans="1:6" ht="39" customHeight="1">
      <c r="A4" s="1" t="s">
        <v>354</v>
      </c>
      <c r="B4" s="1" t="s">
        <v>360</v>
      </c>
      <c r="C4" s="1" t="s">
        <v>361</v>
      </c>
      <c r="D4" s="1" t="s">
        <v>359</v>
      </c>
      <c r="E4" s="2" t="s">
        <v>355</v>
      </c>
      <c r="F4" s="2" t="s">
        <v>366</v>
      </c>
    </row>
    <row r="5" spans="1:6" ht="18.95" customHeight="1">
      <c r="A5" s="11" t="s">
        <v>0</v>
      </c>
      <c r="B5" s="4">
        <v>70326</v>
      </c>
      <c r="C5" s="12">
        <v>51019</v>
      </c>
      <c r="D5" s="12">
        <v>51019</v>
      </c>
      <c r="E5" s="15">
        <f>D5/C5*100</f>
        <v>100</v>
      </c>
      <c r="F5" s="15">
        <v>97.89</v>
      </c>
    </row>
    <row r="6" spans="1:6" ht="18.95" customHeight="1">
      <c r="A6" s="11" t="s">
        <v>1</v>
      </c>
      <c r="B6" s="4">
        <f>SUM(B7:B9)</f>
        <v>1316</v>
      </c>
      <c r="C6" s="12">
        <v>1270</v>
      </c>
      <c r="D6" s="12">
        <v>1270</v>
      </c>
      <c r="E6" s="15">
        <f t="shared" ref="E6:E69" si="0">D6/C6*100</f>
        <v>100</v>
      </c>
      <c r="F6" s="15">
        <v>92.3</v>
      </c>
    </row>
    <row r="7" spans="1:6" ht="18.95" customHeight="1">
      <c r="A7" s="13" t="s">
        <v>2</v>
      </c>
      <c r="B7" s="6">
        <v>1096</v>
      </c>
      <c r="C7" s="14">
        <v>1096</v>
      </c>
      <c r="D7" s="14">
        <v>1096</v>
      </c>
      <c r="E7" s="15">
        <f t="shared" si="0"/>
        <v>100</v>
      </c>
      <c r="F7" s="15">
        <v>87.26</v>
      </c>
    </row>
    <row r="8" spans="1:6" ht="18.95" customHeight="1">
      <c r="A8" s="13" t="s">
        <v>4</v>
      </c>
      <c r="B8" s="6">
        <v>195</v>
      </c>
      <c r="C8" s="14">
        <v>149</v>
      </c>
      <c r="D8" s="14">
        <v>149</v>
      </c>
      <c r="E8" s="15">
        <f t="shared" si="0"/>
        <v>100</v>
      </c>
      <c r="F8" s="15">
        <v>149</v>
      </c>
    </row>
    <row r="9" spans="1:6" ht="18.95" customHeight="1">
      <c r="A9" s="13" t="s">
        <v>6</v>
      </c>
      <c r="B9" s="6">
        <v>25</v>
      </c>
      <c r="C9" s="14">
        <v>25</v>
      </c>
      <c r="D9" s="14">
        <v>25</v>
      </c>
      <c r="E9" s="15">
        <f t="shared" si="0"/>
        <v>100</v>
      </c>
      <c r="F9" s="15">
        <v>125</v>
      </c>
    </row>
    <row r="10" spans="1:6" ht="18.95" customHeight="1">
      <c r="A10" s="11" t="s">
        <v>7</v>
      </c>
      <c r="B10" s="4">
        <f>SUM(B11:B15)</f>
        <v>848</v>
      </c>
      <c r="C10" s="12">
        <v>946</v>
      </c>
      <c r="D10" s="12">
        <v>946</v>
      </c>
      <c r="E10" s="15">
        <f t="shared" si="0"/>
        <v>100</v>
      </c>
      <c r="F10" s="15">
        <v>94.22</v>
      </c>
    </row>
    <row r="11" spans="1:6" ht="18.95" customHeight="1">
      <c r="A11" s="13" t="s">
        <v>2</v>
      </c>
      <c r="B11" s="6">
        <v>530</v>
      </c>
      <c r="C11" s="14">
        <v>652</v>
      </c>
      <c r="D11" s="14">
        <v>652</v>
      </c>
      <c r="E11" s="15">
        <f t="shared" si="0"/>
        <v>100</v>
      </c>
      <c r="F11" s="15">
        <v>86.36</v>
      </c>
    </row>
    <row r="12" spans="1:6" ht="18.95" customHeight="1">
      <c r="A12" s="13" t="s">
        <v>8</v>
      </c>
      <c r="B12" s="6">
        <v>150</v>
      </c>
      <c r="C12" s="14">
        <v>150</v>
      </c>
      <c r="D12" s="14">
        <v>150</v>
      </c>
      <c r="E12" s="15">
        <f t="shared" si="0"/>
        <v>100</v>
      </c>
      <c r="F12" s="15">
        <v>150</v>
      </c>
    </row>
    <row r="13" spans="1:6" ht="18.95" customHeight="1">
      <c r="A13" s="13" t="s">
        <v>9</v>
      </c>
      <c r="B13" s="6">
        <v>9</v>
      </c>
      <c r="C13" s="14">
        <v>3</v>
      </c>
      <c r="D13" s="14">
        <v>3</v>
      </c>
      <c r="E13" s="15">
        <f t="shared" si="0"/>
        <v>100</v>
      </c>
      <c r="F13" s="15">
        <v>2.0099999999999998</v>
      </c>
    </row>
    <row r="14" spans="1:6" ht="18.95" customHeight="1">
      <c r="A14" s="13" t="s">
        <v>10</v>
      </c>
      <c r="B14" s="6">
        <v>139</v>
      </c>
      <c r="C14" s="14">
        <v>121</v>
      </c>
      <c r="D14" s="14">
        <v>121</v>
      </c>
      <c r="E14" s="15">
        <f t="shared" si="0"/>
        <v>100</v>
      </c>
      <c r="F14" s="15">
        <v>0.74</v>
      </c>
    </row>
    <row r="15" spans="1:6" ht="18.95" customHeight="1">
      <c r="A15" s="13" t="s">
        <v>11</v>
      </c>
      <c r="B15" s="6">
        <v>20</v>
      </c>
      <c r="C15" s="14">
        <v>20</v>
      </c>
      <c r="D15" s="14">
        <v>20</v>
      </c>
      <c r="E15" s="15">
        <f t="shared" si="0"/>
        <v>100</v>
      </c>
      <c r="F15" s="15">
        <v>0.21</v>
      </c>
    </row>
    <row r="16" spans="1:6" ht="18.95" customHeight="1">
      <c r="A16" s="11" t="s">
        <v>12</v>
      </c>
      <c r="B16" s="4">
        <f>SUM(B17:B20)</f>
        <v>29763</v>
      </c>
      <c r="C16" s="12">
        <v>16569</v>
      </c>
      <c r="D16" s="12">
        <v>16569</v>
      </c>
      <c r="E16" s="15">
        <f t="shared" si="0"/>
        <v>100</v>
      </c>
      <c r="F16" s="15">
        <v>2789.39</v>
      </c>
    </row>
    <row r="17" spans="1:6" ht="18.95" customHeight="1">
      <c r="A17" s="13" t="s">
        <v>2</v>
      </c>
      <c r="B17" s="6">
        <v>19821</v>
      </c>
      <c r="C17" s="14">
        <v>8234</v>
      </c>
      <c r="D17" s="14">
        <v>8234</v>
      </c>
      <c r="E17" s="15">
        <f t="shared" si="0"/>
        <v>100</v>
      </c>
      <c r="F17" s="15">
        <v>238.05</v>
      </c>
    </row>
    <row r="18" spans="1:6" ht="18.95" customHeight="1">
      <c r="A18" s="13" t="s">
        <v>13</v>
      </c>
      <c r="B18" s="6">
        <v>350</v>
      </c>
      <c r="C18" s="14">
        <v>780</v>
      </c>
      <c r="D18" s="14">
        <v>780</v>
      </c>
      <c r="E18" s="15">
        <f t="shared" si="0"/>
        <v>100</v>
      </c>
      <c r="F18" s="15">
        <v>29.04</v>
      </c>
    </row>
    <row r="19" spans="1:6" ht="18.95" customHeight="1">
      <c r="A19" s="13" t="s">
        <v>5</v>
      </c>
      <c r="B19" s="6">
        <v>9516</v>
      </c>
      <c r="C19" s="14">
        <v>6754</v>
      </c>
      <c r="D19" s="14">
        <v>6754</v>
      </c>
      <c r="E19" s="15">
        <f t="shared" si="0"/>
        <v>100</v>
      </c>
      <c r="F19" s="15"/>
    </row>
    <row r="20" spans="1:6" ht="18.95" customHeight="1">
      <c r="A20" s="13" t="s">
        <v>14</v>
      </c>
      <c r="B20" s="6">
        <v>76</v>
      </c>
      <c r="C20" s="14">
        <v>801</v>
      </c>
      <c r="D20" s="14">
        <v>801</v>
      </c>
      <c r="E20" s="15">
        <f t="shared" si="0"/>
        <v>100</v>
      </c>
      <c r="F20" s="15"/>
    </row>
    <row r="21" spans="1:6" ht="18.95" customHeight="1">
      <c r="A21" s="11" t="s">
        <v>15</v>
      </c>
      <c r="B21" s="4">
        <f>SUM(B22:B24)</f>
        <v>1523</v>
      </c>
      <c r="C21" s="12">
        <v>3312</v>
      </c>
      <c r="D21" s="12">
        <v>3312</v>
      </c>
      <c r="E21" s="15">
        <f t="shared" si="0"/>
        <v>100</v>
      </c>
      <c r="F21" s="15">
        <v>126.17</v>
      </c>
    </row>
    <row r="22" spans="1:6" ht="18.95" customHeight="1">
      <c r="A22" s="13" t="s">
        <v>2</v>
      </c>
      <c r="B22" s="6">
        <v>1451</v>
      </c>
      <c r="C22" s="14">
        <v>1909</v>
      </c>
      <c r="D22" s="14">
        <v>1909</v>
      </c>
      <c r="E22" s="15">
        <f t="shared" si="0"/>
        <v>100</v>
      </c>
      <c r="F22" s="15">
        <v>87.13</v>
      </c>
    </row>
    <row r="23" spans="1:6" ht="18.95" customHeight="1">
      <c r="A23" s="13" t="s">
        <v>5</v>
      </c>
      <c r="B23" s="6">
        <v>50</v>
      </c>
      <c r="C23" s="14">
        <v>44</v>
      </c>
      <c r="D23" s="14">
        <v>44</v>
      </c>
      <c r="E23" s="15">
        <f t="shared" si="0"/>
        <v>100</v>
      </c>
      <c r="F23" s="15">
        <v>10.14</v>
      </c>
    </row>
    <row r="24" spans="1:6" ht="18.95" customHeight="1">
      <c r="A24" s="13" t="s">
        <v>16</v>
      </c>
      <c r="B24" s="6">
        <v>22</v>
      </c>
      <c r="C24" s="14">
        <v>1359</v>
      </c>
      <c r="D24" s="14">
        <v>1359</v>
      </c>
      <c r="E24" s="15">
        <f t="shared" si="0"/>
        <v>100</v>
      </c>
      <c r="F24" s="15"/>
    </row>
    <row r="25" spans="1:6" ht="18.95" customHeight="1">
      <c r="A25" s="11" t="s">
        <v>17</v>
      </c>
      <c r="B25" s="4">
        <f>SUM(B26:B28)</f>
        <v>525</v>
      </c>
      <c r="C25" s="12">
        <v>690</v>
      </c>
      <c r="D25" s="12">
        <v>690</v>
      </c>
      <c r="E25" s="15">
        <f t="shared" si="0"/>
        <v>100</v>
      </c>
      <c r="F25" s="15">
        <v>99.14</v>
      </c>
    </row>
    <row r="26" spans="1:6" ht="18.95" customHeight="1">
      <c r="A26" s="13" t="s">
        <v>2</v>
      </c>
      <c r="B26" s="6">
        <v>340</v>
      </c>
      <c r="C26" s="14">
        <v>519</v>
      </c>
      <c r="D26" s="14">
        <v>519</v>
      </c>
      <c r="E26" s="15">
        <f t="shared" si="0"/>
        <v>100</v>
      </c>
      <c r="F26" s="15">
        <v>93.01</v>
      </c>
    </row>
    <row r="27" spans="1:6" ht="18.95" customHeight="1">
      <c r="A27" s="13" t="s">
        <v>18</v>
      </c>
      <c r="B27" s="6">
        <v>155</v>
      </c>
      <c r="C27" s="14">
        <v>138</v>
      </c>
      <c r="D27" s="14">
        <v>138</v>
      </c>
      <c r="E27" s="15">
        <f t="shared" si="0"/>
        <v>100</v>
      </c>
      <c r="F27" s="15">
        <v>114.05</v>
      </c>
    </row>
    <row r="28" spans="1:6" ht="18.95" customHeight="1">
      <c r="A28" s="13" t="s">
        <v>19</v>
      </c>
      <c r="B28" s="6">
        <v>30</v>
      </c>
      <c r="C28" s="14">
        <v>33</v>
      </c>
      <c r="D28" s="14">
        <v>33</v>
      </c>
      <c r="E28" s="15">
        <f t="shared" si="0"/>
        <v>100</v>
      </c>
      <c r="F28" s="15">
        <v>194.12</v>
      </c>
    </row>
    <row r="29" spans="1:6" ht="18.95" customHeight="1">
      <c r="A29" s="11" t="s">
        <v>20</v>
      </c>
      <c r="B29" s="4">
        <f>SUM(B30:B32)</f>
        <v>6872</v>
      </c>
      <c r="C29" s="12">
        <v>4621</v>
      </c>
      <c r="D29" s="12">
        <v>4621</v>
      </c>
      <c r="E29" s="15">
        <f t="shared" si="0"/>
        <v>100</v>
      </c>
      <c r="F29" s="15">
        <v>87.64</v>
      </c>
    </row>
    <row r="30" spans="1:6" ht="18.95" customHeight="1">
      <c r="A30" s="13" t="s">
        <v>2</v>
      </c>
      <c r="B30" s="6">
        <v>5211</v>
      </c>
      <c r="C30" s="14">
        <v>3101</v>
      </c>
      <c r="D30" s="14">
        <v>3101</v>
      </c>
      <c r="E30" s="15">
        <f t="shared" si="0"/>
        <v>100</v>
      </c>
      <c r="F30" s="15">
        <v>61.36</v>
      </c>
    </row>
    <row r="31" spans="1:6" ht="18.95" customHeight="1">
      <c r="A31" s="13" t="s">
        <v>5</v>
      </c>
      <c r="B31" s="6">
        <v>1648</v>
      </c>
      <c r="C31" s="14">
        <v>1437</v>
      </c>
      <c r="D31" s="14">
        <v>1437</v>
      </c>
      <c r="E31" s="15">
        <f t="shared" si="0"/>
        <v>100</v>
      </c>
      <c r="F31" s="15">
        <v>887.04</v>
      </c>
    </row>
    <row r="32" spans="1:6" ht="18.95" customHeight="1">
      <c r="A32" s="13" t="s">
        <v>22</v>
      </c>
      <c r="B32" s="6">
        <v>13</v>
      </c>
      <c r="C32" s="14">
        <v>83</v>
      </c>
      <c r="D32" s="14">
        <v>83</v>
      </c>
      <c r="E32" s="15">
        <f t="shared" si="0"/>
        <v>100</v>
      </c>
      <c r="F32" s="15">
        <v>145.61000000000001</v>
      </c>
    </row>
    <row r="33" spans="1:6" ht="18.95" customHeight="1">
      <c r="A33" s="11" t="s">
        <v>23</v>
      </c>
      <c r="B33" s="7">
        <f>SUM(B34:B35)</f>
        <v>3637</v>
      </c>
      <c r="C33" s="12">
        <v>3645</v>
      </c>
      <c r="D33" s="12">
        <v>3645</v>
      </c>
      <c r="E33" s="15">
        <f t="shared" si="0"/>
        <v>100</v>
      </c>
      <c r="F33" s="15">
        <v>83.81</v>
      </c>
    </row>
    <row r="34" spans="1:6" ht="18.95" customHeight="1">
      <c r="A34" s="13" t="s">
        <v>2</v>
      </c>
      <c r="B34" s="6"/>
      <c r="C34" s="14">
        <v>1373</v>
      </c>
      <c r="D34" s="14">
        <v>1373</v>
      </c>
      <c r="E34" s="15">
        <f t="shared" si="0"/>
        <v>100</v>
      </c>
      <c r="F34" s="15">
        <v>122.26</v>
      </c>
    </row>
    <row r="35" spans="1:6" ht="18.95" customHeight="1">
      <c r="A35" s="13" t="s">
        <v>24</v>
      </c>
      <c r="B35" s="6">
        <v>3637</v>
      </c>
      <c r="C35" s="14">
        <v>2272</v>
      </c>
      <c r="D35" s="14">
        <v>2272</v>
      </c>
      <c r="E35" s="15">
        <f t="shared" si="0"/>
        <v>100</v>
      </c>
      <c r="F35" s="15">
        <v>70.430000000000007</v>
      </c>
    </row>
    <row r="36" spans="1:6" ht="18.95" customHeight="1">
      <c r="A36" s="11" t="s">
        <v>25</v>
      </c>
      <c r="B36" s="4">
        <f>SUM(B37:B38)</f>
        <v>783</v>
      </c>
      <c r="C36" s="12">
        <v>871</v>
      </c>
      <c r="D36" s="12">
        <v>871</v>
      </c>
      <c r="E36" s="15">
        <f t="shared" si="0"/>
        <v>100</v>
      </c>
      <c r="F36" s="15">
        <v>90.54</v>
      </c>
    </row>
    <row r="37" spans="1:6" ht="18.95" customHeight="1">
      <c r="A37" s="13" t="s">
        <v>2</v>
      </c>
      <c r="B37" s="6">
        <v>783</v>
      </c>
      <c r="C37" s="14">
        <v>859</v>
      </c>
      <c r="D37" s="14">
        <v>859</v>
      </c>
      <c r="E37" s="15">
        <f t="shared" si="0"/>
        <v>100</v>
      </c>
      <c r="F37" s="15">
        <v>90.42</v>
      </c>
    </row>
    <row r="38" spans="1:6" ht="18.95" customHeight="1">
      <c r="A38" s="13" t="s">
        <v>26</v>
      </c>
      <c r="B38" s="6"/>
      <c r="C38" s="14">
        <v>12</v>
      </c>
      <c r="D38" s="14">
        <v>12</v>
      </c>
      <c r="E38" s="15">
        <f t="shared" si="0"/>
        <v>100</v>
      </c>
      <c r="F38" s="15">
        <v>100</v>
      </c>
    </row>
    <row r="39" spans="1:6" ht="18.95" customHeight="1">
      <c r="A39" s="11" t="s">
        <v>27</v>
      </c>
      <c r="B39" s="8">
        <f>SUM(B40:B42)</f>
        <v>2935</v>
      </c>
      <c r="C39" s="12">
        <v>2795</v>
      </c>
      <c r="D39" s="12">
        <v>2795</v>
      </c>
      <c r="E39" s="15">
        <f t="shared" si="0"/>
        <v>100</v>
      </c>
      <c r="F39" s="15">
        <v>88.06</v>
      </c>
    </row>
    <row r="40" spans="1:6" ht="18.95" customHeight="1">
      <c r="A40" s="13" t="s">
        <v>2</v>
      </c>
      <c r="B40" s="6">
        <v>2765</v>
      </c>
      <c r="C40" s="14">
        <v>2663</v>
      </c>
      <c r="D40" s="14">
        <v>2663</v>
      </c>
      <c r="E40" s="15">
        <f t="shared" si="0"/>
        <v>100</v>
      </c>
      <c r="F40" s="15">
        <v>110.64</v>
      </c>
    </row>
    <row r="41" spans="1:6" ht="18.95" customHeight="1">
      <c r="A41" s="13" t="s">
        <v>28</v>
      </c>
      <c r="B41" s="6">
        <v>90</v>
      </c>
      <c r="C41" s="14">
        <v>90</v>
      </c>
      <c r="D41" s="14">
        <v>90</v>
      </c>
      <c r="E41" s="15">
        <f t="shared" si="0"/>
        <v>100</v>
      </c>
      <c r="F41" s="15">
        <v>100</v>
      </c>
    </row>
    <row r="42" spans="1:6" ht="18.95" customHeight="1">
      <c r="A42" s="13" t="s">
        <v>29</v>
      </c>
      <c r="B42" s="6">
        <v>80</v>
      </c>
      <c r="C42" s="14">
        <v>42</v>
      </c>
      <c r="D42" s="14">
        <v>42</v>
      </c>
      <c r="E42" s="15">
        <f t="shared" si="0"/>
        <v>100</v>
      </c>
      <c r="F42" s="15">
        <v>7.65</v>
      </c>
    </row>
    <row r="43" spans="1:6" ht="18.95" customHeight="1">
      <c r="A43" s="11" t="s">
        <v>30</v>
      </c>
      <c r="B43" s="8">
        <f>SUM(B44:B47)</f>
        <v>6244</v>
      </c>
      <c r="C43" s="12">
        <v>2023</v>
      </c>
      <c r="D43" s="12">
        <v>2023</v>
      </c>
      <c r="E43" s="15">
        <f t="shared" si="0"/>
        <v>100</v>
      </c>
      <c r="F43" s="15">
        <v>148.86000000000001</v>
      </c>
    </row>
    <row r="44" spans="1:6" ht="18.95" customHeight="1">
      <c r="A44" s="13" t="s">
        <v>2</v>
      </c>
      <c r="B44" s="6">
        <v>482</v>
      </c>
      <c r="C44" s="14">
        <v>601</v>
      </c>
      <c r="D44" s="14">
        <v>601</v>
      </c>
      <c r="E44" s="15">
        <f t="shared" si="0"/>
        <v>100</v>
      </c>
      <c r="F44" s="15">
        <v>88.25</v>
      </c>
    </row>
    <row r="45" spans="1:6" ht="18.95" customHeight="1">
      <c r="A45" s="13" t="s">
        <v>31</v>
      </c>
      <c r="B45" s="6">
        <v>5190</v>
      </c>
      <c r="C45" s="14">
        <v>858</v>
      </c>
      <c r="D45" s="14">
        <v>858</v>
      </c>
      <c r="E45" s="15">
        <f t="shared" si="0"/>
        <v>100</v>
      </c>
      <c r="F45" s="15">
        <v>210.81</v>
      </c>
    </row>
    <row r="46" spans="1:6" ht="18.95" customHeight="1">
      <c r="A46" s="13" t="s">
        <v>5</v>
      </c>
      <c r="B46" s="6">
        <v>165</v>
      </c>
      <c r="C46" s="14">
        <v>217</v>
      </c>
      <c r="D46" s="14">
        <v>217</v>
      </c>
      <c r="E46" s="15">
        <f t="shared" si="0"/>
        <v>100</v>
      </c>
      <c r="F46" s="15">
        <v>126.16</v>
      </c>
    </row>
    <row r="47" spans="1:6" ht="18.95" customHeight="1">
      <c r="A47" s="13" t="s">
        <v>32</v>
      </c>
      <c r="B47" s="6">
        <v>407</v>
      </c>
      <c r="C47" s="14">
        <v>347</v>
      </c>
      <c r="D47" s="14">
        <v>347</v>
      </c>
      <c r="E47" s="15">
        <f t="shared" si="0"/>
        <v>100</v>
      </c>
      <c r="F47" s="15">
        <v>350.51</v>
      </c>
    </row>
    <row r="48" spans="1:6" ht="18.95" customHeight="1">
      <c r="A48" s="11" t="s">
        <v>33</v>
      </c>
      <c r="B48" s="4">
        <v>21</v>
      </c>
      <c r="C48" s="12">
        <v>55</v>
      </c>
      <c r="D48" s="12">
        <v>55</v>
      </c>
      <c r="E48" s="15">
        <f t="shared" si="0"/>
        <v>100</v>
      </c>
      <c r="F48" s="15">
        <v>1100</v>
      </c>
    </row>
    <row r="49" spans="1:6" ht="18.95" customHeight="1">
      <c r="A49" s="13" t="s">
        <v>34</v>
      </c>
      <c r="B49" s="6">
        <v>21</v>
      </c>
      <c r="C49" s="12">
        <v>55</v>
      </c>
      <c r="D49" s="12">
        <v>55</v>
      </c>
      <c r="E49" s="15">
        <f t="shared" si="0"/>
        <v>100</v>
      </c>
      <c r="F49" s="15">
        <v>1100</v>
      </c>
    </row>
    <row r="50" spans="1:6" ht="18.95" customHeight="1">
      <c r="A50" s="11" t="s">
        <v>35</v>
      </c>
      <c r="B50" s="4">
        <v>2</v>
      </c>
      <c r="C50" s="12">
        <v>2</v>
      </c>
      <c r="D50" s="12">
        <v>2</v>
      </c>
      <c r="E50" s="15">
        <f t="shared" si="0"/>
        <v>100</v>
      </c>
      <c r="F50" s="15"/>
    </row>
    <row r="51" spans="1:6" ht="18.95" customHeight="1">
      <c r="A51" s="13" t="s">
        <v>36</v>
      </c>
      <c r="B51" s="6">
        <v>1</v>
      </c>
      <c r="C51" s="12">
        <v>1</v>
      </c>
      <c r="D51" s="12">
        <v>1</v>
      </c>
      <c r="E51" s="15">
        <f t="shared" si="0"/>
        <v>100</v>
      </c>
      <c r="F51" s="15"/>
    </row>
    <row r="52" spans="1:6" ht="18.95" customHeight="1">
      <c r="A52" s="13" t="s">
        <v>37</v>
      </c>
      <c r="B52" s="6">
        <v>1</v>
      </c>
      <c r="C52" s="12">
        <v>1</v>
      </c>
      <c r="D52" s="12">
        <v>1</v>
      </c>
      <c r="E52" s="15">
        <f t="shared" si="0"/>
        <v>100</v>
      </c>
      <c r="F52" s="15"/>
    </row>
    <row r="53" spans="1:6" ht="18.95" customHeight="1">
      <c r="A53" s="11" t="s">
        <v>38</v>
      </c>
      <c r="B53" s="4">
        <v>274</v>
      </c>
      <c r="C53" s="12">
        <v>308</v>
      </c>
      <c r="D53" s="12">
        <v>308</v>
      </c>
      <c r="E53" s="15">
        <f t="shared" si="0"/>
        <v>100</v>
      </c>
      <c r="F53" s="15">
        <v>67.400000000000006</v>
      </c>
    </row>
    <row r="54" spans="1:6" ht="18.95" customHeight="1">
      <c r="A54" s="13" t="s">
        <v>2</v>
      </c>
      <c r="B54" s="6">
        <v>274</v>
      </c>
      <c r="C54" s="12">
        <v>308</v>
      </c>
      <c r="D54" s="12">
        <v>308</v>
      </c>
      <c r="E54" s="15">
        <f t="shared" si="0"/>
        <v>100</v>
      </c>
      <c r="F54" s="15">
        <v>67.400000000000006</v>
      </c>
    </row>
    <row r="55" spans="1:6" ht="18.95" customHeight="1">
      <c r="A55" s="11" t="s">
        <v>39</v>
      </c>
      <c r="B55" s="4">
        <v>48</v>
      </c>
      <c r="C55" s="12">
        <v>84</v>
      </c>
      <c r="D55" s="12">
        <v>84</v>
      </c>
      <c r="E55" s="15">
        <f t="shared" si="0"/>
        <v>100</v>
      </c>
      <c r="F55" s="15">
        <v>54.9</v>
      </c>
    </row>
    <row r="56" spans="1:6" ht="18.95" customHeight="1">
      <c r="A56" s="13" t="s">
        <v>2</v>
      </c>
      <c r="B56" s="6">
        <v>48</v>
      </c>
      <c r="C56" s="12">
        <v>84</v>
      </c>
      <c r="D56" s="12">
        <v>84</v>
      </c>
      <c r="E56" s="15">
        <f t="shared" si="0"/>
        <v>100</v>
      </c>
      <c r="F56" s="15">
        <v>54.9</v>
      </c>
    </row>
    <row r="57" spans="1:6" ht="18.95" customHeight="1">
      <c r="A57" s="11" t="s">
        <v>40</v>
      </c>
      <c r="B57" s="8">
        <f>SUM(B58:B61)</f>
        <v>371</v>
      </c>
      <c r="C57" s="12">
        <v>714</v>
      </c>
      <c r="D57" s="12">
        <v>714</v>
      </c>
      <c r="E57" s="15">
        <f t="shared" si="0"/>
        <v>100</v>
      </c>
      <c r="F57" s="15">
        <v>102.73</v>
      </c>
    </row>
    <row r="58" spans="1:6" ht="18.95" customHeight="1">
      <c r="A58" s="13" t="s">
        <v>2</v>
      </c>
      <c r="B58" s="6">
        <v>297</v>
      </c>
      <c r="C58" s="14">
        <v>577</v>
      </c>
      <c r="D58" s="14">
        <v>577</v>
      </c>
      <c r="E58" s="15">
        <f t="shared" si="0"/>
        <v>100</v>
      </c>
      <c r="F58" s="15">
        <v>107.85</v>
      </c>
    </row>
    <row r="59" spans="1:6" ht="18.95" customHeight="1">
      <c r="A59" s="13" t="s">
        <v>3</v>
      </c>
      <c r="B59" s="6"/>
      <c r="C59" s="14">
        <v>21</v>
      </c>
      <c r="D59" s="14">
        <v>21</v>
      </c>
      <c r="E59" s="15">
        <f t="shared" si="0"/>
        <v>100</v>
      </c>
      <c r="F59" s="15"/>
    </row>
    <row r="60" spans="1:6" ht="18.95" customHeight="1">
      <c r="A60" s="13" t="s">
        <v>5</v>
      </c>
      <c r="B60" s="6">
        <v>74</v>
      </c>
      <c r="C60" s="14">
        <v>93</v>
      </c>
      <c r="D60" s="14">
        <v>93</v>
      </c>
      <c r="E60" s="15">
        <f t="shared" si="0"/>
        <v>100</v>
      </c>
      <c r="F60" s="15">
        <v>332.14</v>
      </c>
    </row>
    <row r="61" spans="1:6" ht="18.95" customHeight="1">
      <c r="A61" s="13" t="s">
        <v>41</v>
      </c>
      <c r="B61" s="6"/>
      <c r="C61" s="14">
        <v>23</v>
      </c>
      <c r="D61" s="14">
        <v>23</v>
      </c>
      <c r="E61" s="15">
        <f t="shared" si="0"/>
        <v>100</v>
      </c>
      <c r="F61" s="15">
        <v>17.420000000000002</v>
      </c>
    </row>
    <row r="62" spans="1:6" ht="18.95" customHeight="1">
      <c r="A62" s="11" t="s">
        <v>42</v>
      </c>
      <c r="B62" s="8">
        <f>SUM(B63:B64)</f>
        <v>2300</v>
      </c>
      <c r="C62" s="12">
        <v>1914</v>
      </c>
      <c r="D62" s="12">
        <v>1914</v>
      </c>
      <c r="E62" s="15">
        <f t="shared" si="0"/>
        <v>100</v>
      </c>
      <c r="F62" s="15">
        <v>104.36</v>
      </c>
    </row>
    <row r="63" spans="1:6" ht="18.95" customHeight="1">
      <c r="A63" s="13" t="s">
        <v>2</v>
      </c>
      <c r="B63" s="6">
        <v>2298</v>
      </c>
      <c r="C63" s="14">
        <v>1913</v>
      </c>
      <c r="D63" s="14">
        <v>1913</v>
      </c>
      <c r="E63" s="15">
        <f t="shared" si="0"/>
        <v>100</v>
      </c>
      <c r="F63" s="15">
        <v>104.31</v>
      </c>
    </row>
    <row r="64" spans="1:6" ht="18.95" customHeight="1">
      <c r="A64" s="13" t="s">
        <v>5</v>
      </c>
      <c r="B64" s="6">
        <v>2</v>
      </c>
      <c r="C64" s="14">
        <v>1</v>
      </c>
      <c r="D64" s="14">
        <v>1</v>
      </c>
      <c r="E64" s="15">
        <f t="shared" si="0"/>
        <v>100</v>
      </c>
      <c r="F64" s="15"/>
    </row>
    <row r="65" spans="1:6" ht="18.95" customHeight="1">
      <c r="A65" s="11" t="s">
        <v>43</v>
      </c>
      <c r="B65" s="8">
        <f>SUM(B66:B69)</f>
        <v>5477</v>
      </c>
      <c r="C65" s="12">
        <v>1186</v>
      </c>
      <c r="D65" s="12">
        <v>1186</v>
      </c>
      <c r="E65" s="15">
        <f t="shared" si="0"/>
        <v>100</v>
      </c>
      <c r="F65" s="15">
        <v>86.95</v>
      </c>
    </row>
    <row r="66" spans="1:6" ht="18.95" customHeight="1">
      <c r="A66" s="13" t="s">
        <v>2</v>
      </c>
      <c r="B66" s="6">
        <v>5477</v>
      </c>
      <c r="C66" s="14">
        <v>717</v>
      </c>
      <c r="D66" s="14">
        <v>717</v>
      </c>
      <c r="E66" s="15">
        <f t="shared" si="0"/>
        <v>100</v>
      </c>
      <c r="F66" s="15">
        <v>71.77</v>
      </c>
    </row>
    <row r="67" spans="1:6" ht="18.95" customHeight="1">
      <c r="A67" s="13" t="s">
        <v>3</v>
      </c>
      <c r="B67" s="6"/>
      <c r="C67" s="14">
        <v>11</v>
      </c>
      <c r="D67" s="14">
        <v>11</v>
      </c>
      <c r="E67" s="15">
        <f t="shared" si="0"/>
        <v>100</v>
      </c>
      <c r="F67" s="15">
        <v>16.420000000000002</v>
      </c>
    </row>
    <row r="68" spans="1:6" ht="18.95" customHeight="1">
      <c r="A68" s="13" t="s">
        <v>44</v>
      </c>
      <c r="B68" s="6"/>
      <c r="C68" s="14">
        <v>14</v>
      </c>
      <c r="D68" s="14">
        <v>14</v>
      </c>
      <c r="E68" s="15">
        <f t="shared" si="0"/>
        <v>100</v>
      </c>
      <c r="F68" s="15"/>
    </row>
    <row r="69" spans="1:6" ht="18.95" customHeight="1">
      <c r="A69" s="13" t="s">
        <v>45</v>
      </c>
      <c r="B69" s="6"/>
      <c r="C69" s="14">
        <v>444</v>
      </c>
      <c r="D69" s="14">
        <v>444</v>
      </c>
      <c r="E69" s="15">
        <f t="shared" si="0"/>
        <v>100</v>
      </c>
      <c r="F69" s="15">
        <v>148.99</v>
      </c>
    </row>
    <row r="70" spans="1:6" ht="18.95" customHeight="1">
      <c r="A70" s="11" t="s">
        <v>46</v>
      </c>
      <c r="B70" s="8">
        <f>SUM(B71:B72)</f>
        <v>1019</v>
      </c>
      <c r="C70" s="12">
        <v>1075</v>
      </c>
      <c r="D70" s="12">
        <v>1075</v>
      </c>
      <c r="E70" s="15">
        <f t="shared" ref="E70:E120" si="1">D70/C70*100</f>
        <v>100</v>
      </c>
      <c r="F70" s="15">
        <v>103.17</v>
      </c>
    </row>
    <row r="71" spans="1:6" ht="18.95" customHeight="1">
      <c r="A71" s="13" t="s">
        <v>2</v>
      </c>
      <c r="B71" s="6">
        <v>489</v>
      </c>
      <c r="C71" s="12">
        <v>548</v>
      </c>
      <c r="D71" s="12">
        <v>548</v>
      </c>
      <c r="E71" s="15">
        <f t="shared" si="1"/>
        <v>100</v>
      </c>
      <c r="F71" s="15">
        <v>52.59</v>
      </c>
    </row>
    <row r="72" spans="1:6" ht="18.95" customHeight="1">
      <c r="A72" s="13" t="s">
        <v>5</v>
      </c>
      <c r="B72" s="6">
        <v>530</v>
      </c>
      <c r="C72" s="12">
        <v>527</v>
      </c>
      <c r="D72" s="12">
        <v>527</v>
      </c>
      <c r="E72" s="15">
        <f t="shared" si="1"/>
        <v>100</v>
      </c>
      <c r="F72" s="15"/>
    </row>
    <row r="73" spans="1:6" ht="18.95" customHeight="1">
      <c r="A73" s="11" t="s">
        <v>47</v>
      </c>
      <c r="B73" s="8">
        <f>SUM(B74:B75)</f>
        <v>207</v>
      </c>
      <c r="C73" s="12">
        <v>283</v>
      </c>
      <c r="D73" s="12">
        <v>283</v>
      </c>
      <c r="E73" s="15">
        <f t="shared" si="1"/>
        <v>100</v>
      </c>
      <c r="F73" s="15">
        <v>69.02</v>
      </c>
    </row>
    <row r="74" spans="1:6" ht="18.95" customHeight="1">
      <c r="A74" s="13" t="s">
        <v>2</v>
      </c>
      <c r="B74" s="6">
        <v>197</v>
      </c>
      <c r="C74" s="12">
        <v>276</v>
      </c>
      <c r="D74" s="12">
        <v>276</v>
      </c>
      <c r="E74" s="15">
        <f t="shared" si="1"/>
        <v>100</v>
      </c>
      <c r="F74" s="15">
        <v>104.94</v>
      </c>
    </row>
    <row r="75" spans="1:6" ht="18.95" customHeight="1">
      <c r="A75" s="13" t="s">
        <v>48</v>
      </c>
      <c r="B75" s="6">
        <v>10</v>
      </c>
      <c r="C75" s="12">
        <v>7</v>
      </c>
      <c r="D75" s="12">
        <v>7</v>
      </c>
      <c r="E75" s="15">
        <f t="shared" si="1"/>
        <v>100</v>
      </c>
      <c r="F75" s="15">
        <v>4.76</v>
      </c>
    </row>
    <row r="76" spans="1:6" ht="18.95" customHeight="1">
      <c r="A76" s="11" t="s">
        <v>49</v>
      </c>
      <c r="B76" s="9">
        <f>SUM(B77:B78)</f>
        <v>1112</v>
      </c>
      <c r="C76" s="12">
        <v>1742</v>
      </c>
      <c r="D76" s="12">
        <v>1742</v>
      </c>
      <c r="E76" s="15">
        <f t="shared" si="1"/>
        <v>100</v>
      </c>
      <c r="F76" s="15">
        <v>97.54</v>
      </c>
    </row>
    <row r="77" spans="1:6" ht="18.95" customHeight="1">
      <c r="A77" s="13" t="s">
        <v>2</v>
      </c>
      <c r="B77" s="6">
        <v>1112</v>
      </c>
      <c r="C77" s="14">
        <v>1504</v>
      </c>
      <c r="D77" s="14">
        <v>1504</v>
      </c>
      <c r="E77" s="15">
        <f t="shared" si="1"/>
        <v>100</v>
      </c>
      <c r="F77" s="15">
        <v>97.16</v>
      </c>
    </row>
    <row r="78" spans="1:6" ht="18.95" customHeight="1">
      <c r="A78" s="13" t="s">
        <v>50</v>
      </c>
      <c r="B78" s="6"/>
      <c r="C78" s="14">
        <v>238</v>
      </c>
      <c r="D78" s="14">
        <v>238</v>
      </c>
      <c r="E78" s="15">
        <f t="shared" si="1"/>
        <v>100</v>
      </c>
      <c r="F78" s="15">
        <v>100</v>
      </c>
    </row>
    <row r="79" spans="1:6" ht="18.95" customHeight="1">
      <c r="A79" s="11" t="s">
        <v>51</v>
      </c>
      <c r="B79" s="9">
        <f>SUM(B80:B87)</f>
        <v>5049</v>
      </c>
      <c r="C79" s="12">
        <v>6914</v>
      </c>
      <c r="D79" s="12">
        <v>6914</v>
      </c>
      <c r="E79" s="15">
        <f t="shared" si="1"/>
        <v>100</v>
      </c>
      <c r="F79" s="15">
        <v>96.73</v>
      </c>
    </row>
    <row r="80" spans="1:6" ht="18.95" customHeight="1">
      <c r="A80" s="13" t="s">
        <v>2</v>
      </c>
      <c r="B80" s="6">
        <v>4118</v>
      </c>
      <c r="C80" s="14">
        <v>5605</v>
      </c>
      <c r="D80" s="14">
        <v>5605</v>
      </c>
      <c r="E80" s="15">
        <f t="shared" si="1"/>
        <v>100</v>
      </c>
      <c r="F80" s="15">
        <v>93.09</v>
      </c>
    </row>
    <row r="81" spans="1:6" ht="18.95" customHeight="1">
      <c r="A81" s="13" t="s">
        <v>3</v>
      </c>
      <c r="B81" s="6">
        <v>69</v>
      </c>
      <c r="C81" s="14">
        <v>0</v>
      </c>
      <c r="D81" s="14">
        <v>0</v>
      </c>
      <c r="E81" s="15"/>
      <c r="F81" s="15">
        <v>0</v>
      </c>
    </row>
    <row r="82" spans="1:6" ht="18.95" customHeight="1">
      <c r="A82" s="13" t="s">
        <v>52</v>
      </c>
      <c r="B82" s="6">
        <v>10</v>
      </c>
      <c r="C82" s="14">
        <v>10</v>
      </c>
      <c r="D82" s="14">
        <v>10</v>
      </c>
      <c r="E82" s="15">
        <f t="shared" si="1"/>
        <v>100</v>
      </c>
      <c r="F82" s="15">
        <v>100</v>
      </c>
    </row>
    <row r="83" spans="1:6" ht="18.95" customHeight="1">
      <c r="A83" s="13" t="s">
        <v>53</v>
      </c>
      <c r="B83" s="6">
        <v>49</v>
      </c>
      <c r="C83" s="14">
        <v>49</v>
      </c>
      <c r="D83" s="14">
        <v>49</v>
      </c>
      <c r="E83" s="15">
        <f t="shared" si="1"/>
        <v>100</v>
      </c>
      <c r="F83" s="15">
        <v>175</v>
      </c>
    </row>
    <row r="84" spans="1:6" ht="18.95" customHeight="1">
      <c r="A84" s="13" t="s">
        <v>54</v>
      </c>
      <c r="B84" s="6">
        <v>30</v>
      </c>
      <c r="C84" s="14">
        <v>30</v>
      </c>
      <c r="D84" s="14">
        <v>30</v>
      </c>
      <c r="E84" s="15">
        <f t="shared" si="1"/>
        <v>100</v>
      </c>
      <c r="F84" s="15">
        <v>187.5</v>
      </c>
    </row>
    <row r="85" spans="1:6" ht="18.95" customHeight="1">
      <c r="A85" s="13" t="s">
        <v>55</v>
      </c>
      <c r="B85" s="6">
        <v>230</v>
      </c>
      <c r="C85" s="14">
        <v>682</v>
      </c>
      <c r="D85" s="14">
        <v>682</v>
      </c>
      <c r="E85" s="15">
        <f t="shared" si="1"/>
        <v>100</v>
      </c>
      <c r="F85" s="15"/>
    </row>
    <row r="86" spans="1:6" ht="18.95" customHeight="1">
      <c r="A86" s="13" t="s">
        <v>5</v>
      </c>
      <c r="B86" s="6">
        <v>532</v>
      </c>
      <c r="C86" s="14">
        <v>527</v>
      </c>
      <c r="D86" s="14">
        <v>527</v>
      </c>
      <c r="E86" s="15">
        <f t="shared" si="1"/>
        <v>100</v>
      </c>
      <c r="F86" s="15">
        <v>122.56</v>
      </c>
    </row>
    <row r="87" spans="1:6" ht="18.95" customHeight="1">
      <c r="A87" s="13" t="s">
        <v>56</v>
      </c>
      <c r="B87" s="6">
        <v>11</v>
      </c>
      <c r="C87" s="14">
        <v>11</v>
      </c>
      <c r="D87" s="14">
        <v>11</v>
      </c>
      <c r="E87" s="15">
        <f t="shared" si="1"/>
        <v>100</v>
      </c>
      <c r="F87" s="15">
        <v>1.81</v>
      </c>
    </row>
    <row r="88" spans="1:6" ht="18.95" customHeight="1">
      <c r="A88" s="11" t="s">
        <v>57</v>
      </c>
      <c r="B88" s="8">
        <v>1842</v>
      </c>
      <c r="C88" s="12">
        <v>449</v>
      </c>
      <c r="D88" s="12">
        <v>449</v>
      </c>
      <c r="E88" s="15">
        <f t="shared" si="1"/>
        <v>100</v>
      </c>
      <c r="F88" s="15">
        <v>122.01</v>
      </c>
    </row>
    <row r="89" spans="1:6" ht="18.95" customHeight="1">
      <c r="A89" s="11" t="s">
        <v>58</v>
      </c>
      <c r="B89" s="4">
        <v>19235</v>
      </c>
      <c r="C89" s="12">
        <v>24022</v>
      </c>
      <c r="D89" s="12">
        <v>24022</v>
      </c>
      <c r="E89" s="15">
        <f t="shared" si="1"/>
        <v>100</v>
      </c>
      <c r="F89" s="15">
        <v>111.59</v>
      </c>
    </row>
    <row r="90" spans="1:6" ht="18.95" customHeight="1">
      <c r="A90" s="11" t="s">
        <v>362</v>
      </c>
      <c r="B90" s="4">
        <v>8000</v>
      </c>
      <c r="C90" s="12">
        <v>9000</v>
      </c>
      <c r="D90" s="12">
        <v>9000</v>
      </c>
      <c r="E90" s="15">
        <f t="shared" si="1"/>
        <v>100</v>
      </c>
      <c r="F90" s="15">
        <v>193.59</v>
      </c>
    </row>
    <row r="91" spans="1:6" ht="18.95" customHeight="1">
      <c r="A91" s="11" t="s">
        <v>363</v>
      </c>
      <c r="B91" s="4">
        <v>2908</v>
      </c>
      <c r="C91" s="12">
        <v>3875</v>
      </c>
      <c r="D91" s="12">
        <v>3875</v>
      </c>
      <c r="E91" s="15">
        <f t="shared" si="1"/>
        <v>100</v>
      </c>
      <c r="F91" s="15">
        <v>121.55</v>
      </c>
    </row>
    <row r="92" spans="1:6" ht="18.95" customHeight="1">
      <c r="A92" s="11" t="s">
        <v>364</v>
      </c>
      <c r="B92" s="4">
        <v>6573</v>
      </c>
      <c r="C92" s="12">
        <v>9245</v>
      </c>
      <c r="D92" s="12">
        <v>9245</v>
      </c>
      <c r="E92" s="15">
        <f t="shared" si="1"/>
        <v>100</v>
      </c>
      <c r="F92" s="15">
        <v>83.12</v>
      </c>
    </row>
    <row r="93" spans="1:6" ht="18.95" customHeight="1">
      <c r="A93" s="11" t="s">
        <v>365</v>
      </c>
      <c r="B93" s="4">
        <v>1754</v>
      </c>
      <c r="C93" s="12">
        <v>1902</v>
      </c>
      <c r="D93" s="12">
        <v>1902</v>
      </c>
      <c r="E93" s="15">
        <f t="shared" si="1"/>
        <v>100</v>
      </c>
      <c r="F93" s="15">
        <v>74.069999999999993</v>
      </c>
    </row>
    <row r="94" spans="1:6" ht="18.95" customHeight="1">
      <c r="A94" s="11" t="s">
        <v>59</v>
      </c>
      <c r="B94" s="4">
        <f>B95+B98+B104+B107+B110+B113+B119</f>
        <v>175810</v>
      </c>
      <c r="C94" s="12">
        <v>251713</v>
      </c>
      <c r="D94" s="12">
        <v>251713</v>
      </c>
      <c r="E94" s="15">
        <f t="shared" si="1"/>
        <v>100</v>
      </c>
      <c r="F94" s="15">
        <v>103.54</v>
      </c>
    </row>
    <row r="95" spans="1:6" ht="18.95" customHeight="1">
      <c r="A95" s="11" t="s">
        <v>60</v>
      </c>
      <c r="B95" s="8">
        <f>B96+B97</f>
        <v>4081</v>
      </c>
      <c r="C95" s="12">
        <v>3423</v>
      </c>
      <c r="D95" s="12">
        <v>3423</v>
      </c>
      <c r="E95" s="15">
        <f t="shared" si="1"/>
        <v>100</v>
      </c>
      <c r="F95" s="15">
        <v>161.91999999999999</v>
      </c>
    </row>
    <row r="96" spans="1:6" ht="18.95" customHeight="1">
      <c r="A96" s="13" t="s">
        <v>2</v>
      </c>
      <c r="B96" s="6">
        <v>3902</v>
      </c>
      <c r="C96" s="12">
        <v>2624</v>
      </c>
      <c r="D96" s="12">
        <v>2624</v>
      </c>
      <c r="E96" s="15">
        <f t="shared" si="1"/>
        <v>100</v>
      </c>
      <c r="F96" s="15">
        <v>124.12</v>
      </c>
    </row>
    <row r="97" spans="1:6" ht="18.95" customHeight="1">
      <c r="A97" s="13" t="s">
        <v>61</v>
      </c>
      <c r="B97" s="6">
        <v>179</v>
      </c>
      <c r="C97" s="12">
        <v>799</v>
      </c>
      <c r="D97" s="12">
        <v>799</v>
      </c>
      <c r="E97" s="15">
        <f t="shared" si="1"/>
        <v>100</v>
      </c>
      <c r="F97" s="15"/>
    </row>
    <row r="98" spans="1:6" ht="18.95" customHeight="1">
      <c r="A98" s="11" t="s">
        <v>62</v>
      </c>
      <c r="B98" s="8">
        <f>SUM(B99:B103)</f>
        <v>158776</v>
      </c>
      <c r="C98" s="12">
        <v>227297</v>
      </c>
      <c r="D98" s="12">
        <v>227297</v>
      </c>
      <c r="E98" s="15">
        <f t="shared" si="1"/>
        <v>100</v>
      </c>
      <c r="F98" s="15">
        <v>102.11</v>
      </c>
    </row>
    <row r="99" spans="1:6" ht="18.95" customHeight="1">
      <c r="A99" s="13" t="s">
        <v>63</v>
      </c>
      <c r="B99" s="6">
        <v>4687</v>
      </c>
      <c r="C99" s="12">
        <v>8594</v>
      </c>
      <c r="D99" s="12">
        <v>8594</v>
      </c>
      <c r="E99" s="15">
        <f t="shared" si="1"/>
        <v>100</v>
      </c>
      <c r="F99" s="15">
        <v>154.62</v>
      </c>
    </row>
    <row r="100" spans="1:6" ht="18.95" customHeight="1">
      <c r="A100" s="13" t="s">
        <v>64</v>
      </c>
      <c r="B100" s="6">
        <v>74628</v>
      </c>
      <c r="C100" s="12">
        <v>116341</v>
      </c>
      <c r="D100" s="12">
        <v>116341</v>
      </c>
      <c r="E100" s="15">
        <f t="shared" si="1"/>
        <v>100</v>
      </c>
      <c r="F100" s="15">
        <v>116.2</v>
      </c>
    </row>
    <row r="101" spans="1:6" ht="18.95" customHeight="1">
      <c r="A101" s="13" t="s">
        <v>65</v>
      </c>
      <c r="B101" s="6">
        <v>36053</v>
      </c>
      <c r="C101" s="12">
        <v>48313</v>
      </c>
      <c r="D101" s="12">
        <v>48313</v>
      </c>
      <c r="E101" s="15">
        <f t="shared" si="1"/>
        <v>100</v>
      </c>
      <c r="F101" s="15">
        <v>97.33</v>
      </c>
    </row>
    <row r="102" spans="1:6" ht="18.95" customHeight="1">
      <c r="A102" s="13" t="s">
        <v>66</v>
      </c>
      <c r="B102" s="6">
        <v>9538</v>
      </c>
      <c r="C102" s="12">
        <v>9513</v>
      </c>
      <c r="D102" s="12">
        <v>9513</v>
      </c>
      <c r="E102" s="15">
        <f t="shared" si="1"/>
        <v>100</v>
      </c>
      <c r="F102" s="15">
        <v>92.81</v>
      </c>
    </row>
    <row r="103" spans="1:6" ht="18.95" customHeight="1">
      <c r="A103" s="13" t="s">
        <v>67</v>
      </c>
      <c r="B103" s="6">
        <v>33870</v>
      </c>
      <c r="C103" s="12">
        <v>44536</v>
      </c>
      <c r="D103" s="12">
        <v>44536</v>
      </c>
      <c r="E103" s="15">
        <f t="shared" si="1"/>
        <v>100</v>
      </c>
      <c r="F103" s="15">
        <v>78.09</v>
      </c>
    </row>
    <row r="104" spans="1:6" ht="18.95" customHeight="1">
      <c r="A104" s="11" t="s">
        <v>68</v>
      </c>
      <c r="B104" s="8">
        <f>SUM(B105:B106)</f>
        <v>3844</v>
      </c>
      <c r="C104" s="12">
        <v>5166</v>
      </c>
      <c r="D104" s="12">
        <v>5166</v>
      </c>
      <c r="E104" s="15">
        <f t="shared" si="1"/>
        <v>100</v>
      </c>
      <c r="F104" s="15">
        <v>129.99</v>
      </c>
    </row>
    <row r="105" spans="1:6" ht="18.95" customHeight="1">
      <c r="A105" s="13" t="s">
        <v>69</v>
      </c>
      <c r="B105" s="6">
        <v>3844</v>
      </c>
      <c r="C105" s="12">
        <v>4223</v>
      </c>
      <c r="D105" s="12">
        <v>4223</v>
      </c>
      <c r="E105" s="15">
        <f t="shared" si="1"/>
        <v>100</v>
      </c>
      <c r="F105" s="15">
        <v>115.19</v>
      </c>
    </row>
    <row r="106" spans="1:6" ht="18.95" customHeight="1">
      <c r="A106" s="13" t="s">
        <v>70</v>
      </c>
      <c r="B106" s="6"/>
      <c r="C106" s="12">
        <v>943</v>
      </c>
      <c r="D106" s="12">
        <v>943</v>
      </c>
      <c r="E106" s="15">
        <f t="shared" si="1"/>
        <v>100</v>
      </c>
      <c r="F106" s="15">
        <v>306.17</v>
      </c>
    </row>
    <row r="107" spans="1:6" ht="18.95" customHeight="1">
      <c r="A107" s="11" t="s">
        <v>71</v>
      </c>
      <c r="B107" s="8">
        <f>SUM(B108:B109)</f>
        <v>1078</v>
      </c>
      <c r="C107" s="12">
        <v>1443</v>
      </c>
      <c r="D107" s="12">
        <v>1443</v>
      </c>
      <c r="E107" s="15">
        <f t="shared" si="1"/>
        <v>100</v>
      </c>
      <c r="F107" s="15">
        <v>124.94</v>
      </c>
    </row>
    <row r="108" spans="1:6" ht="18.95" customHeight="1">
      <c r="A108" s="13" t="s">
        <v>72</v>
      </c>
      <c r="B108" s="6">
        <v>1078</v>
      </c>
      <c r="C108" s="12">
        <v>1110</v>
      </c>
      <c r="D108" s="12">
        <v>1110</v>
      </c>
      <c r="E108" s="15">
        <f t="shared" si="1"/>
        <v>100</v>
      </c>
      <c r="F108" s="15">
        <v>96.1</v>
      </c>
    </row>
    <row r="109" spans="1:6" ht="18.95" customHeight="1">
      <c r="A109" s="13" t="s">
        <v>73</v>
      </c>
      <c r="B109" s="6"/>
      <c r="C109" s="12">
        <v>333</v>
      </c>
      <c r="D109" s="12">
        <v>333</v>
      </c>
      <c r="E109" s="15">
        <f t="shared" si="1"/>
        <v>100</v>
      </c>
      <c r="F109" s="15"/>
    </row>
    <row r="110" spans="1:6" ht="18.95" customHeight="1">
      <c r="A110" s="11" t="s">
        <v>74</v>
      </c>
      <c r="B110" s="8">
        <f>B111</f>
        <v>934</v>
      </c>
      <c r="C110" s="12">
        <v>7359</v>
      </c>
      <c r="D110" s="12">
        <v>7359</v>
      </c>
      <c r="E110" s="15">
        <f t="shared" si="1"/>
        <v>100</v>
      </c>
      <c r="F110" s="15">
        <v>125.26</v>
      </c>
    </row>
    <row r="111" spans="1:6" ht="18.95" customHeight="1">
      <c r="A111" s="13" t="s">
        <v>75</v>
      </c>
      <c r="B111" s="6">
        <v>934</v>
      </c>
      <c r="C111" s="12">
        <v>7349</v>
      </c>
      <c r="D111" s="12">
        <v>7349</v>
      </c>
      <c r="E111" s="15">
        <f t="shared" si="1"/>
        <v>100</v>
      </c>
      <c r="F111" s="15">
        <v>125.09</v>
      </c>
    </row>
    <row r="112" spans="1:6" ht="18.95" customHeight="1">
      <c r="A112" s="13" t="s">
        <v>76</v>
      </c>
      <c r="B112" s="6"/>
      <c r="C112" s="12">
        <v>10</v>
      </c>
      <c r="D112" s="12">
        <v>10</v>
      </c>
      <c r="E112" s="15">
        <f t="shared" si="1"/>
        <v>100</v>
      </c>
      <c r="F112" s="15"/>
    </row>
    <row r="113" spans="1:6" ht="18.95" customHeight="1">
      <c r="A113" s="11" t="s">
        <v>77</v>
      </c>
      <c r="B113" s="8">
        <f>SUM(B114:B118)</f>
        <v>7000</v>
      </c>
      <c r="C113" s="12">
        <v>6878</v>
      </c>
      <c r="D113" s="12">
        <v>6878</v>
      </c>
      <c r="E113" s="15">
        <f t="shared" si="1"/>
        <v>100</v>
      </c>
      <c r="F113" s="15">
        <v>97.17</v>
      </c>
    </row>
    <row r="114" spans="1:6" ht="18.95" customHeight="1">
      <c r="A114" s="13" t="s">
        <v>78</v>
      </c>
      <c r="B114" s="6">
        <v>200</v>
      </c>
      <c r="C114" s="12">
        <v>43</v>
      </c>
      <c r="D114" s="12">
        <v>43</v>
      </c>
      <c r="E114" s="15">
        <f t="shared" si="1"/>
        <v>100</v>
      </c>
      <c r="F114" s="15">
        <v>44.79</v>
      </c>
    </row>
    <row r="115" spans="1:6" ht="18.95" customHeight="1">
      <c r="A115" s="13" t="s">
        <v>79</v>
      </c>
      <c r="B115" s="6"/>
      <c r="C115" s="12">
        <v>285</v>
      </c>
      <c r="D115" s="12">
        <v>285</v>
      </c>
      <c r="E115" s="15">
        <f t="shared" si="1"/>
        <v>100</v>
      </c>
      <c r="F115" s="15">
        <v>4750</v>
      </c>
    </row>
    <row r="116" spans="1:6" ht="18.95" customHeight="1">
      <c r="A116" s="13" t="s">
        <v>80</v>
      </c>
      <c r="B116" s="6">
        <v>5000</v>
      </c>
      <c r="C116" s="12">
        <v>5429</v>
      </c>
      <c r="D116" s="12">
        <v>5429</v>
      </c>
      <c r="E116" s="15">
        <f t="shared" si="1"/>
        <v>100</v>
      </c>
      <c r="F116" s="15">
        <v>87.95</v>
      </c>
    </row>
    <row r="117" spans="1:6" ht="18.95" customHeight="1">
      <c r="A117" s="13" t="s">
        <v>81</v>
      </c>
      <c r="B117" s="6"/>
      <c r="C117" s="12">
        <v>331</v>
      </c>
      <c r="D117" s="12">
        <v>331</v>
      </c>
      <c r="E117" s="15">
        <f t="shared" si="1"/>
        <v>100</v>
      </c>
      <c r="F117" s="15"/>
    </row>
    <row r="118" spans="1:6" ht="18.95" customHeight="1">
      <c r="A118" s="13" t="s">
        <v>82</v>
      </c>
      <c r="B118" s="6">
        <v>1800</v>
      </c>
      <c r="C118" s="12">
        <v>790</v>
      </c>
      <c r="D118" s="12">
        <v>790</v>
      </c>
      <c r="E118" s="15">
        <f t="shared" si="1"/>
        <v>100</v>
      </c>
      <c r="F118" s="15">
        <v>98.38</v>
      </c>
    </row>
    <row r="119" spans="1:6" ht="18.95" customHeight="1">
      <c r="A119" s="11" t="s">
        <v>83</v>
      </c>
      <c r="B119" s="4">
        <v>97</v>
      </c>
      <c r="C119" s="12">
        <v>147</v>
      </c>
      <c r="D119" s="12">
        <v>147</v>
      </c>
      <c r="E119" s="15">
        <f t="shared" si="1"/>
        <v>100</v>
      </c>
      <c r="F119" s="15">
        <v>48.2</v>
      </c>
    </row>
    <row r="120" spans="1:6" ht="18.95" customHeight="1">
      <c r="A120" s="13" t="s">
        <v>84</v>
      </c>
      <c r="B120" s="4">
        <v>97</v>
      </c>
      <c r="C120" s="12">
        <v>147</v>
      </c>
      <c r="D120" s="12">
        <v>147</v>
      </c>
      <c r="E120" s="15">
        <f t="shared" si="1"/>
        <v>100</v>
      </c>
      <c r="F120" s="15">
        <v>48.2</v>
      </c>
    </row>
    <row r="121" spans="1:6" ht="18.95" customHeight="1">
      <c r="A121" s="11" t="s">
        <v>85</v>
      </c>
      <c r="B121" s="8">
        <f>B122+B125+B127+B129+B131</f>
        <v>2455</v>
      </c>
      <c r="C121" s="12">
        <v>4869</v>
      </c>
      <c r="D121" s="12">
        <v>4869</v>
      </c>
      <c r="E121" s="15">
        <f t="shared" ref="E121:E184" si="2">D121/C121*100</f>
        <v>100</v>
      </c>
      <c r="F121" s="15">
        <v>102.16</v>
      </c>
    </row>
    <row r="122" spans="1:6" ht="18.95" customHeight="1">
      <c r="A122" s="11" t="s">
        <v>86</v>
      </c>
      <c r="B122" s="8">
        <f>SUM(B123:B124)</f>
        <v>242</v>
      </c>
      <c r="C122" s="12">
        <v>364</v>
      </c>
      <c r="D122" s="12">
        <v>364</v>
      </c>
      <c r="E122" s="15">
        <f t="shared" si="2"/>
        <v>100</v>
      </c>
      <c r="F122" s="15">
        <v>117.42</v>
      </c>
    </row>
    <row r="123" spans="1:6" ht="18.95" customHeight="1">
      <c r="A123" s="13" t="s">
        <v>2</v>
      </c>
      <c r="B123" s="6">
        <v>227</v>
      </c>
      <c r="C123" s="12">
        <v>349</v>
      </c>
      <c r="D123" s="12">
        <v>349</v>
      </c>
      <c r="E123" s="15">
        <f t="shared" si="2"/>
        <v>100</v>
      </c>
      <c r="F123" s="15">
        <v>136.86000000000001</v>
      </c>
    </row>
    <row r="124" spans="1:6" ht="18.95" customHeight="1">
      <c r="A124" s="13" t="s">
        <v>87</v>
      </c>
      <c r="B124" s="6">
        <v>15</v>
      </c>
      <c r="C124" s="12">
        <v>15</v>
      </c>
      <c r="D124" s="12">
        <v>15</v>
      </c>
      <c r="E124" s="15">
        <f t="shared" si="2"/>
        <v>100</v>
      </c>
      <c r="F124" s="15">
        <v>27.27</v>
      </c>
    </row>
    <row r="125" spans="1:6" ht="18.95" customHeight="1">
      <c r="A125" s="11" t="s">
        <v>88</v>
      </c>
      <c r="B125" s="4"/>
      <c r="C125" s="12">
        <v>63</v>
      </c>
      <c r="D125" s="12">
        <v>63</v>
      </c>
      <c r="E125" s="15">
        <f t="shared" si="2"/>
        <v>100</v>
      </c>
      <c r="F125" s="15"/>
    </row>
    <row r="126" spans="1:6" ht="18.95" customHeight="1">
      <c r="A126" s="13" t="s">
        <v>90</v>
      </c>
      <c r="B126" s="6"/>
      <c r="C126" s="12">
        <v>63</v>
      </c>
      <c r="D126" s="12">
        <v>63</v>
      </c>
      <c r="E126" s="15">
        <f t="shared" si="2"/>
        <v>100</v>
      </c>
      <c r="F126" s="15"/>
    </row>
    <row r="127" spans="1:6" ht="18.95" customHeight="1">
      <c r="A127" s="11" t="s">
        <v>91</v>
      </c>
      <c r="B127" s="8">
        <f>B128</f>
        <v>530</v>
      </c>
      <c r="C127" s="12">
        <v>2752</v>
      </c>
      <c r="D127" s="12">
        <v>2752</v>
      </c>
      <c r="E127" s="15">
        <f t="shared" si="2"/>
        <v>100</v>
      </c>
      <c r="F127" s="15">
        <v>68.42</v>
      </c>
    </row>
    <row r="128" spans="1:6" ht="18.95" customHeight="1">
      <c r="A128" s="13" t="s">
        <v>92</v>
      </c>
      <c r="B128" s="8">
        <v>530</v>
      </c>
      <c r="C128" s="12">
        <v>2752</v>
      </c>
      <c r="D128" s="12">
        <v>2752</v>
      </c>
      <c r="E128" s="15">
        <f t="shared" si="2"/>
        <v>100</v>
      </c>
      <c r="F128" s="15">
        <v>76.11</v>
      </c>
    </row>
    <row r="129" spans="1:6" ht="18.95" customHeight="1">
      <c r="A129" s="11" t="s">
        <v>93</v>
      </c>
      <c r="B129" s="8">
        <f>B130</f>
        <v>1500</v>
      </c>
      <c r="C129" s="12">
        <v>1440</v>
      </c>
      <c r="D129" s="12">
        <v>1440</v>
      </c>
      <c r="E129" s="15">
        <f t="shared" si="2"/>
        <v>100</v>
      </c>
      <c r="F129" s="15">
        <v>720</v>
      </c>
    </row>
    <row r="130" spans="1:6" ht="18.95" customHeight="1">
      <c r="A130" s="13" t="s">
        <v>94</v>
      </c>
      <c r="B130" s="8">
        <v>1500</v>
      </c>
      <c r="C130" s="12">
        <v>1440</v>
      </c>
      <c r="D130" s="12">
        <v>1440</v>
      </c>
      <c r="E130" s="15">
        <f t="shared" si="2"/>
        <v>100</v>
      </c>
      <c r="F130" s="15">
        <v>947.37</v>
      </c>
    </row>
    <row r="131" spans="1:6" ht="18.95" customHeight="1">
      <c r="A131" s="11" t="s">
        <v>95</v>
      </c>
      <c r="B131" s="8">
        <f>B132+B133+B134</f>
        <v>183</v>
      </c>
      <c r="C131" s="12">
        <v>250</v>
      </c>
      <c r="D131" s="12">
        <v>250</v>
      </c>
      <c r="E131" s="15">
        <f t="shared" si="2"/>
        <v>100</v>
      </c>
      <c r="F131" s="15">
        <v>106.84</v>
      </c>
    </row>
    <row r="132" spans="1:6" ht="18.95" customHeight="1">
      <c r="A132" s="13" t="s">
        <v>89</v>
      </c>
      <c r="B132" s="6">
        <v>136</v>
      </c>
      <c r="C132" s="12">
        <v>145</v>
      </c>
      <c r="D132" s="12">
        <v>145</v>
      </c>
      <c r="E132" s="15">
        <f t="shared" si="2"/>
        <v>100</v>
      </c>
      <c r="F132" s="15">
        <v>77.13</v>
      </c>
    </row>
    <row r="133" spans="1:6" ht="18.95" customHeight="1">
      <c r="A133" s="13" t="s">
        <v>96</v>
      </c>
      <c r="B133" s="6">
        <v>27</v>
      </c>
      <c r="C133" s="12">
        <v>10</v>
      </c>
      <c r="D133" s="12">
        <v>10</v>
      </c>
      <c r="E133" s="15">
        <f t="shared" si="2"/>
        <v>100</v>
      </c>
      <c r="F133" s="15">
        <v>50</v>
      </c>
    </row>
    <row r="134" spans="1:6" ht="18.95" customHeight="1">
      <c r="A134" s="13" t="s">
        <v>97</v>
      </c>
      <c r="B134" s="6">
        <v>20</v>
      </c>
      <c r="C134" s="12">
        <v>20</v>
      </c>
      <c r="D134" s="12">
        <v>20</v>
      </c>
      <c r="E134" s="15">
        <f t="shared" si="2"/>
        <v>100</v>
      </c>
      <c r="F134" s="15">
        <v>105.26</v>
      </c>
    </row>
    <row r="135" spans="1:6" ht="18.95" customHeight="1">
      <c r="A135" s="13" t="s">
        <v>98</v>
      </c>
      <c r="B135" s="6"/>
      <c r="C135" s="12">
        <v>75</v>
      </c>
      <c r="D135" s="12">
        <v>75</v>
      </c>
      <c r="E135" s="15">
        <f t="shared" si="2"/>
        <v>100</v>
      </c>
      <c r="F135" s="15">
        <v>1071.43</v>
      </c>
    </row>
    <row r="136" spans="1:6" ht="18.95" customHeight="1">
      <c r="A136" s="11" t="s">
        <v>99</v>
      </c>
      <c r="B136" s="8">
        <f>B137+B146+B148</f>
        <v>2561</v>
      </c>
      <c r="C136" s="12">
        <v>2868</v>
      </c>
      <c r="D136" s="12">
        <v>2868</v>
      </c>
      <c r="E136" s="15">
        <f t="shared" si="2"/>
        <v>100</v>
      </c>
      <c r="F136" s="15">
        <v>87.17</v>
      </c>
    </row>
    <row r="137" spans="1:6" ht="18.95" customHeight="1">
      <c r="A137" s="11" t="s">
        <v>100</v>
      </c>
      <c r="B137" s="8">
        <f>SUM(B138:B145)</f>
        <v>2551</v>
      </c>
      <c r="C137" s="12">
        <v>2602</v>
      </c>
      <c r="D137" s="12">
        <v>2602</v>
      </c>
      <c r="E137" s="15">
        <f t="shared" si="2"/>
        <v>100</v>
      </c>
      <c r="F137" s="15">
        <v>90.28</v>
      </c>
    </row>
    <row r="138" spans="1:6" ht="18.95" customHeight="1">
      <c r="A138" s="13" t="s">
        <v>2</v>
      </c>
      <c r="B138" s="6">
        <v>533</v>
      </c>
      <c r="C138" s="14">
        <v>629</v>
      </c>
      <c r="D138" s="14">
        <v>629</v>
      </c>
      <c r="E138" s="15">
        <f t="shared" si="2"/>
        <v>100</v>
      </c>
      <c r="F138" s="15">
        <v>98.74</v>
      </c>
    </row>
    <row r="139" spans="1:6" ht="18.95" customHeight="1">
      <c r="A139" s="13" t="s">
        <v>101</v>
      </c>
      <c r="B139" s="6">
        <v>140</v>
      </c>
      <c r="C139" s="14">
        <v>147</v>
      </c>
      <c r="D139" s="14">
        <v>147</v>
      </c>
      <c r="E139" s="15">
        <f t="shared" si="2"/>
        <v>100</v>
      </c>
      <c r="F139" s="15">
        <v>75</v>
      </c>
    </row>
    <row r="140" spans="1:6" ht="18.95" customHeight="1">
      <c r="A140" s="13" t="s">
        <v>102</v>
      </c>
      <c r="B140" s="6">
        <v>66</v>
      </c>
      <c r="C140" s="14">
        <v>114</v>
      </c>
      <c r="D140" s="14">
        <v>114</v>
      </c>
      <c r="E140" s="15">
        <f t="shared" si="2"/>
        <v>100</v>
      </c>
      <c r="F140" s="15">
        <v>1266.67</v>
      </c>
    </row>
    <row r="141" spans="1:6" ht="18.95" customHeight="1">
      <c r="A141" s="13" t="s">
        <v>103</v>
      </c>
      <c r="B141" s="6">
        <v>408</v>
      </c>
      <c r="C141" s="14">
        <v>529</v>
      </c>
      <c r="D141" s="14">
        <v>529</v>
      </c>
      <c r="E141" s="15">
        <f t="shared" si="2"/>
        <v>100</v>
      </c>
      <c r="F141" s="15">
        <v>85.05</v>
      </c>
    </row>
    <row r="142" spans="1:6" ht="18.95" customHeight="1">
      <c r="A142" s="13" t="s">
        <v>104</v>
      </c>
      <c r="B142" s="6">
        <v>4</v>
      </c>
      <c r="C142" s="14">
        <v>4</v>
      </c>
      <c r="D142" s="14">
        <v>4</v>
      </c>
      <c r="E142" s="15">
        <f t="shared" si="2"/>
        <v>100</v>
      </c>
      <c r="F142" s="15">
        <v>50</v>
      </c>
    </row>
    <row r="143" spans="1:6" ht="18.95" customHeight="1">
      <c r="A143" s="13" t="s">
        <v>105</v>
      </c>
      <c r="B143" s="6">
        <v>20</v>
      </c>
      <c r="C143" s="14">
        <v>14</v>
      </c>
      <c r="D143" s="14">
        <v>14</v>
      </c>
      <c r="E143" s="15">
        <f t="shared" si="2"/>
        <v>100</v>
      </c>
      <c r="F143" s="15">
        <v>93.33</v>
      </c>
    </row>
    <row r="144" spans="1:6" ht="18.95" customHeight="1">
      <c r="A144" s="13" t="s">
        <v>106</v>
      </c>
      <c r="B144" s="6">
        <v>15</v>
      </c>
      <c r="C144" s="14">
        <v>59</v>
      </c>
      <c r="D144" s="14">
        <v>59</v>
      </c>
      <c r="E144" s="15">
        <f t="shared" si="2"/>
        <v>100</v>
      </c>
      <c r="F144" s="15">
        <v>245.83</v>
      </c>
    </row>
    <row r="145" spans="1:6" ht="18.95" customHeight="1">
      <c r="A145" s="13" t="s">
        <v>107</v>
      </c>
      <c r="B145" s="6">
        <v>1365</v>
      </c>
      <c r="C145" s="14">
        <v>1106</v>
      </c>
      <c r="D145" s="14">
        <v>1106</v>
      </c>
      <c r="E145" s="15">
        <f t="shared" si="2"/>
        <v>100</v>
      </c>
      <c r="F145" s="15">
        <v>80.67</v>
      </c>
    </row>
    <row r="146" spans="1:6" ht="18.95" customHeight="1">
      <c r="A146" s="11" t="s">
        <v>108</v>
      </c>
      <c r="B146" s="8">
        <f>B147</f>
        <v>10</v>
      </c>
      <c r="C146" s="12">
        <v>210</v>
      </c>
      <c r="D146" s="12">
        <v>210</v>
      </c>
      <c r="E146" s="15">
        <f t="shared" si="2"/>
        <v>100</v>
      </c>
      <c r="F146" s="15">
        <v>184.21</v>
      </c>
    </row>
    <row r="147" spans="1:6" ht="18.95" customHeight="1">
      <c r="A147" s="13" t="s">
        <v>109</v>
      </c>
      <c r="B147" s="6">
        <v>10</v>
      </c>
      <c r="C147" s="12">
        <v>210</v>
      </c>
      <c r="D147" s="12">
        <v>210</v>
      </c>
      <c r="E147" s="15">
        <f t="shared" si="2"/>
        <v>100</v>
      </c>
      <c r="F147" s="15">
        <v>201.92</v>
      </c>
    </row>
    <row r="148" spans="1:6" ht="18.95" customHeight="1">
      <c r="A148" s="11" t="s">
        <v>110</v>
      </c>
      <c r="B148" s="8">
        <f>B149</f>
        <v>0</v>
      </c>
      <c r="C148" s="12">
        <v>56</v>
      </c>
      <c r="D148" s="12">
        <v>56</v>
      </c>
      <c r="E148" s="15">
        <f t="shared" si="2"/>
        <v>100</v>
      </c>
      <c r="F148" s="15">
        <v>329.41</v>
      </c>
    </row>
    <row r="149" spans="1:6" ht="18.95" customHeight="1">
      <c r="A149" s="13" t="s">
        <v>111</v>
      </c>
      <c r="B149" s="6"/>
      <c r="C149" s="12">
        <v>56</v>
      </c>
      <c r="D149" s="12">
        <v>56</v>
      </c>
      <c r="E149" s="15">
        <f t="shared" si="2"/>
        <v>100</v>
      </c>
      <c r="F149" s="15">
        <v>329.41</v>
      </c>
    </row>
    <row r="150" spans="1:6" ht="18.95" customHeight="1">
      <c r="A150" s="11" t="s">
        <v>112</v>
      </c>
      <c r="B150" s="8">
        <f>B151+B160+B165+B170+B175+B183+B189+B195+B201+B203+B206+B209+B212+B215+B218+B222+B224</f>
        <v>204992</v>
      </c>
      <c r="C150" s="12">
        <v>188894</v>
      </c>
      <c r="D150" s="12">
        <v>188894</v>
      </c>
      <c r="E150" s="15">
        <f t="shared" si="2"/>
        <v>100</v>
      </c>
      <c r="F150" s="15">
        <v>114.52</v>
      </c>
    </row>
    <row r="151" spans="1:6" ht="18.95" customHeight="1">
      <c r="A151" s="11" t="s">
        <v>113</v>
      </c>
      <c r="B151" s="8">
        <f>SUM(B152:B159)</f>
        <v>3670</v>
      </c>
      <c r="C151" s="12">
        <v>3764</v>
      </c>
      <c r="D151" s="12">
        <v>3764</v>
      </c>
      <c r="E151" s="15">
        <f t="shared" si="2"/>
        <v>100</v>
      </c>
      <c r="F151" s="15">
        <v>88.82</v>
      </c>
    </row>
    <row r="152" spans="1:6" ht="18.95" customHeight="1">
      <c r="A152" s="13" t="s">
        <v>2</v>
      </c>
      <c r="B152" s="6">
        <v>1409</v>
      </c>
      <c r="C152" s="14">
        <v>1539</v>
      </c>
      <c r="D152" s="14">
        <v>1539</v>
      </c>
      <c r="E152" s="15">
        <f t="shared" si="2"/>
        <v>100</v>
      </c>
      <c r="F152" s="15">
        <v>76.23</v>
      </c>
    </row>
    <row r="153" spans="1:6" ht="18.95" customHeight="1">
      <c r="A153" s="13" t="s">
        <v>114</v>
      </c>
      <c r="B153" s="6">
        <v>141</v>
      </c>
      <c r="C153" s="14">
        <v>150</v>
      </c>
      <c r="D153" s="14">
        <v>150</v>
      </c>
      <c r="E153" s="15">
        <f t="shared" si="2"/>
        <v>100</v>
      </c>
      <c r="F153" s="15">
        <v>154.63999999999999</v>
      </c>
    </row>
    <row r="154" spans="1:6" ht="18.95" customHeight="1">
      <c r="A154" s="13" t="s">
        <v>115</v>
      </c>
      <c r="B154" s="6">
        <v>743</v>
      </c>
      <c r="C154" s="14">
        <v>705</v>
      </c>
      <c r="D154" s="14">
        <v>705</v>
      </c>
      <c r="E154" s="15">
        <f t="shared" si="2"/>
        <v>100</v>
      </c>
      <c r="F154" s="15">
        <v>108.46</v>
      </c>
    </row>
    <row r="155" spans="1:6" ht="18.95" customHeight="1">
      <c r="A155" s="13" t="s">
        <v>21</v>
      </c>
      <c r="B155" s="6">
        <v>5</v>
      </c>
      <c r="C155" s="14">
        <v>5</v>
      </c>
      <c r="D155" s="14">
        <v>5</v>
      </c>
      <c r="E155" s="15">
        <f t="shared" si="2"/>
        <v>100</v>
      </c>
      <c r="F155" s="15">
        <v>100</v>
      </c>
    </row>
    <row r="156" spans="1:6" ht="18.95" customHeight="1">
      <c r="A156" s="13" t="s">
        <v>116</v>
      </c>
      <c r="B156" s="6">
        <v>768</v>
      </c>
      <c r="C156" s="14">
        <v>705</v>
      </c>
      <c r="D156" s="14">
        <v>705</v>
      </c>
      <c r="E156" s="15">
        <f t="shared" si="2"/>
        <v>100</v>
      </c>
      <c r="F156" s="15">
        <v>89.92</v>
      </c>
    </row>
    <row r="157" spans="1:6" ht="18.95" customHeight="1">
      <c r="A157" s="13" t="s">
        <v>117</v>
      </c>
      <c r="B157" s="6">
        <v>20</v>
      </c>
      <c r="C157" s="14">
        <v>19</v>
      </c>
      <c r="D157" s="14">
        <v>19</v>
      </c>
      <c r="E157" s="15">
        <f t="shared" si="2"/>
        <v>100</v>
      </c>
      <c r="F157" s="15">
        <v>76</v>
      </c>
    </row>
    <row r="158" spans="1:6" ht="18.95" customHeight="1">
      <c r="A158" s="13" t="s">
        <v>5</v>
      </c>
      <c r="B158" s="6"/>
      <c r="C158" s="14">
        <v>8</v>
      </c>
      <c r="D158" s="14">
        <v>8</v>
      </c>
      <c r="E158" s="15">
        <f t="shared" si="2"/>
        <v>100</v>
      </c>
      <c r="F158" s="15">
        <v>88.89</v>
      </c>
    </row>
    <row r="159" spans="1:6" ht="18.95" customHeight="1">
      <c r="A159" s="13" t="s">
        <v>118</v>
      </c>
      <c r="B159" s="6">
        <v>584</v>
      </c>
      <c r="C159" s="14">
        <v>633</v>
      </c>
      <c r="D159" s="14">
        <v>633</v>
      </c>
      <c r="E159" s="15">
        <f t="shared" si="2"/>
        <v>100</v>
      </c>
      <c r="F159" s="15">
        <v>97.53</v>
      </c>
    </row>
    <row r="160" spans="1:6" ht="18.95" customHeight="1">
      <c r="A160" s="11" t="s">
        <v>119</v>
      </c>
      <c r="B160" s="8">
        <f>SUM(B161:B164)</f>
        <v>4150</v>
      </c>
      <c r="C160" s="12">
        <v>4768</v>
      </c>
      <c r="D160" s="12">
        <v>4768</v>
      </c>
      <c r="E160" s="15">
        <f t="shared" si="2"/>
        <v>100</v>
      </c>
      <c r="F160" s="15">
        <v>112.29</v>
      </c>
    </row>
    <row r="161" spans="1:6" ht="18.95" customHeight="1">
      <c r="A161" s="13" t="s">
        <v>2</v>
      </c>
      <c r="B161" s="6">
        <v>410</v>
      </c>
      <c r="C161" s="14">
        <v>497</v>
      </c>
      <c r="D161" s="14">
        <v>497</v>
      </c>
      <c r="E161" s="15">
        <f t="shared" si="2"/>
        <v>100</v>
      </c>
      <c r="F161" s="15">
        <v>86.14</v>
      </c>
    </row>
    <row r="162" spans="1:6" ht="18.95" customHeight="1">
      <c r="A162" s="13" t="s">
        <v>120</v>
      </c>
      <c r="B162" s="6">
        <v>60</v>
      </c>
      <c r="C162" s="14">
        <v>17</v>
      </c>
      <c r="D162" s="14">
        <v>17</v>
      </c>
      <c r="E162" s="15">
        <f t="shared" si="2"/>
        <v>100</v>
      </c>
      <c r="F162" s="15">
        <v>56.67</v>
      </c>
    </row>
    <row r="163" spans="1:6" ht="18.95" customHeight="1">
      <c r="A163" s="13" t="s">
        <v>121</v>
      </c>
      <c r="B163" s="6">
        <v>3444</v>
      </c>
      <c r="C163" s="14">
        <v>3985</v>
      </c>
      <c r="D163" s="14">
        <v>3985</v>
      </c>
      <c r="E163" s="15">
        <f t="shared" si="2"/>
        <v>100</v>
      </c>
      <c r="F163" s="15">
        <v>135.5</v>
      </c>
    </row>
    <row r="164" spans="1:6" ht="18.95" customHeight="1">
      <c r="A164" s="13" t="s">
        <v>122</v>
      </c>
      <c r="B164" s="6">
        <v>236</v>
      </c>
      <c r="C164" s="14">
        <v>269</v>
      </c>
      <c r="D164" s="14">
        <v>269</v>
      </c>
      <c r="E164" s="15">
        <f t="shared" si="2"/>
        <v>100</v>
      </c>
      <c r="F164" s="15">
        <v>40.880000000000003</v>
      </c>
    </row>
    <row r="165" spans="1:6" ht="18.95" customHeight="1">
      <c r="A165" s="11" t="s">
        <v>123</v>
      </c>
      <c r="B165" s="8">
        <f>SUM(B166:B169)</f>
        <v>85408</v>
      </c>
      <c r="C165" s="12">
        <v>64210</v>
      </c>
      <c r="D165" s="12">
        <v>64210</v>
      </c>
      <c r="E165" s="15">
        <f t="shared" si="2"/>
        <v>100</v>
      </c>
      <c r="F165" s="15">
        <v>136.72999999999999</v>
      </c>
    </row>
    <row r="166" spans="1:6" ht="18.95" customHeight="1">
      <c r="A166" s="13" t="s">
        <v>124</v>
      </c>
      <c r="B166" s="6">
        <v>21598</v>
      </c>
      <c r="C166" s="14">
        <v>20888</v>
      </c>
      <c r="D166" s="14">
        <v>20888</v>
      </c>
      <c r="E166" s="15">
        <f t="shared" si="2"/>
        <v>100</v>
      </c>
      <c r="F166" s="15">
        <v>105.59</v>
      </c>
    </row>
    <row r="167" spans="1:6" ht="18.95" customHeight="1">
      <c r="A167" s="13" t="s">
        <v>125</v>
      </c>
      <c r="B167" s="6">
        <v>9910</v>
      </c>
      <c r="C167" s="14">
        <v>10997</v>
      </c>
      <c r="D167" s="14">
        <v>10997</v>
      </c>
      <c r="E167" s="15">
        <f t="shared" si="2"/>
        <v>100</v>
      </c>
      <c r="F167" s="15">
        <v>612.99</v>
      </c>
    </row>
    <row r="168" spans="1:6" ht="18.95" customHeight="1">
      <c r="A168" s="13" t="s">
        <v>126</v>
      </c>
      <c r="B168" s="6">
        <v>32000</v>
      </c>
      <c r="C168" s="14">
        <v>32000</v>
      </c>
      <c r="D168" s="14">
        <v>32000</v>
      </c>
      <c r="E168" s="15">
        <f t="shared" si="2"/>
        <v>100</v>
      </c>
      <c r="F168" s="15">
        <v>130.61000000000001</v>
      </c>
    </row>
    <row r="169" spans="1:6" ht="18.95" customHeight="1">
      <c r="A169" s="13" t="s">
        <v>127</v>
      </c>
      <c r="B169" s="6">
        <v>21900</v>
      </c>
      <c r="C169" s="14">
        <v>325</v>
      </c>
      <c r="D169" s="14">
        <v>325</v>
      </c>
      <c r="E169" s="15">
        <f t="shared" si="2"/>
        <v>100</v>
      </c>
      <c r="F169" s="15">
        <v>36.68</v>
      </c>
    </row>
    <row r="170" spans="1:6" ht="18.95" customHeight="1">
      <c r="A170" s="11" t="s">
        <v>128</v>
      </c>
      <c r="B170" s="8">
        <f>SUM(B171:B174)</f>
        <v>3552</v>
      </c>
      <c r="C170" s="12">
        <v>3847</v>
      </c>
      <c r="D170" s="12">
        <v>3847</v>
      </c>
      <c r="E170" s="15">
        <f t="shared" si="2"/>
        <v>100</v>
      </c>
      <c r="F170" s="15">
        <v>136.71</v>
      </c>
    </row>
    <row r="171" spans="1:6" ht="18.95" customHeight="1">
      <c r="A171" s="13" t="s">
        <v>129</v>
      </c>
      <c r="B171" s="6"/>
      <c r="C171" s="14">
        <v>1113</v>
      </c>
      <c r="D171" s="14">
        <v>1113</v>
      </c>
      <c r="E171" s="15">
        <f t="shared" si="2"/>
        <v>100</v>
      </c>
      <c r="F171" s="15"/>
    </row>
    <row r="172" spans="1:6" ht="18.95" customHeight="1">
      <c r="A172" s="13" t="s">
        <v>130</v>
      </c>
      <c r="B172" s="6">
        <v>875</v>
      </c>
      <c r="C172" s="14">
        <v>0</v>
      </c>
      <c r="D172" s="14">
        <v>0</v>
      </c>
      <c r="E172" s="15"/>
      <c r="F172" s="15"/>
    </row>
    <row r="173" spans="1:6" ht="18.95" customHeight="1">
      <c r="A173" s="13" t="s">
        <v>131</v>
      </c>
      <c r="B173" s="6">
        <v>900</v>
      </c>
      <c r="C173" s="14">
        <v>0</v>
      </c>
      <c r="D173" s="14">
        <v>0</v>
      </c>
      <c r="E173" s="15"/>
      <c r="F173" s="15"/>
    </row>
    <row r="174" spans="1:6" ht="18.95" customHeight="1">
      <c r="A174" s="13" t="s">
        <v>132</v>
      </c>
      <c r="B174" s="6">
        <v>1777</v>
      </c>
      <c r="C174" s="14">
        <v>2734</v>
      </c>
      <c r="D174" s="14">
        <v>2734</v>
      </c>
      <c r="E174" s="15">
        <f t="shared" si="2"/>
        <v>100</v>
      </c>
      <c r="F174" s="15">
        <v>97.16</v>
      </c>
    </row>
    <row r="175" spans="1:6" ht="18.95" customHeight="1">
      <c r="A175" s="11" t="s">
        <v>133</v>
      </c>
      <c r="B175" s="8">
        <f>SUM(B176:B182)</f>
        <v>13323</v>
      </c>
      <c r="C175" s="12">
        <v>14704</v>
      </c>
      <c r="D175" s="12">
        <v>14704</v>
      </c>
      <c r="E175" s="15">
        <f t="shared" si="2"/>
        <v>100</v>
      </c>
      <c r="F175" s="15">
        <v>113.07</v>
      </c>
    </row>
    <row r="176" spans="1:6" ht="18.95" customHeight="1">
      <c r="A176" s="13" t="s">
        <v>134</v>
      </c>
      <c r="B176" s="6">
        <v>3461</v>
      </c>
      <c r="C176" s="14">
        <v>2837</v>
      </c>
      <c r="D176" s="14">
        <v>2837</v>
      </c>
      <c r="E176" s="15">
        <f t="shared" si="2"/>
        <v>100</v>
      </c>
      <c r="F176" s="15">
        <v>130.5</v>
      </c>
    </row>
    <row r="177" spans="1:6" ht="18.95" customHeight="1">
      <c r="A177" s="13" t="s">
        <v>135</v>
      </c>
      <c r="B177" s="6">
        <v>1916</v>
      </c>
      <c r="C177" s="14">
        <v>4949</v>
      </c>
      <c r="D177" s="14">
        <v>4949</v>
      </c>
      <c r="E177" s="15">
        <f t="shared" si="2"/>
        <v>100</v>
      </c>
      <c r="F177" s="15">
        <v>4023.58</v>
      </c>
    </row>
    <row r="178" spans="1:6" ht="18.95" customHeight="1">
      <c r="A178" s="13" t="s">
        <v>136</v>
      </c>
      <c r="B178" s="6">
        <v>2893</v>
      </c>
      <c r="C178" s="14">
        <v>2117</v>
      </c>
      <c r="D178" s="14">
        <v>2117</v>
      </c>
      <c r="E178" s="15">
        <f t="shared" si="2"/>
        <v>100</v>
      </c>
      <c r="F178" s="15">
        <v>269.33999999999997</v>
      </c>
    </row>
    <row r="179" spans="1:6" ht="18.95" customHeight="1">
      <c r="A179" s="13" t="s">
        <v>137</v>
      </c>
      <c r="B179" s="6">
        <v>2500</v>
      </c>
      <c r="C179" s="14">
        <v>3026</v>
      </c>
      <c r="D179" s="14">
        <v>3026</v>
      </c>
      <c r="E179" s="15">
        <f t="shared" si="2"/>
        <v>100</v>
      </c>
      <c r="F179" s="15">
        <v>144.1</v>
      </c>
    </row>
    <row r="180" spans="1:6" ht="18.95" customHeight="1">
      <c r="A180" s="13" t="s">
        <v>138</v>
      </c>
      <c r="B180" s="6">
        <v>2239</v>
      </c>
      <c r="C180" s="14">
        <v>1559</v>
      </c>
      <c r="D180" s="14">
        <v>1559</v>
      </c>
      <c r="E180" s="15">
        <f t="shared" si="2"/>
        <v>100</v>
      </c>
      <c r="F180" s="15"/>
    </row>
    <row r="181" spans="1:6" ht="18.95" customHeight="1">
      <c r="A181" s="13" t="s">
        <v>139</v>
      </c>
      <c r="B181" s="6">
        <v>10</v>
      </c>
      <c r="C181" s="14">
        <v>35</v>
      </c>
      <c r="D181" s="14">
        <v>35</v>
      </c>
      <c r="E181" s="15">
        <f t="shared" si="2"/>
        <v>100</v>
      </c>
      <c r="F181" s="15"/>
    </row>
    <row r="182" spans="1:6" ht="18.95" customHeight="1">
      <c r="A182" s="13" t="s">
        <v>140</v>
      </c>
      <c r="B182" s="6">
        <v>304</v>
      </c>
      <c r="C182" s="14">
        <v>181</v>
      </c>
      <c r="D182" s="14">
        <v>181</v>
      </c>
      <c r="E182" s="15">
        <f t="shared" si="2"/>
        <v>100</v>
      </c>
      <c r="F182" s="15">
        <v>2.3199999999999998</v>
      </c>
    </row>
    <row r="183" spans="1:6" ht="18.95" customHeight="1">
      <c r="A183" s="11" t="s">
        <v>141</v>
      </c>
      <c r="B183" s="8">
        <f>SUM(B184:B188)</f>
        <v>5015</v>
      </c>
      <c r="C183" s="12">
        <v>2469</v>
      </c>
      <c r="D183" s="12">
        <v>2469</v>
      </c>
      <c r="E183" s="15">
        <f t="shared" si="2"/>
        <v>100</v>
      </c>
      <c r="F183" s="15">
        <v>37.44</v>
      </c>
    </row>
    <row r="184" spans="1:6" ht="18.95" customHeight="1">
      <c r="A184" s="13" t="s">
        <v>142</v>
      </c>
      <c r="B184" s="6">
        <v>4150</v>
      </c>
      <c r="C184" s="14">
        <v>1641</v>
      </c>
      <c r="D184" s="14">
        <v>1641</v>
      </c>
      <c r="E184" s="15">
        <f t="shared" si="2"/>
        <v>100</v>
      </c>
      <c r="F184" s="15">
        <v>38.15</v>
      </c>
    </row>
    <row r="185" spans="1:6" ht="18.95" customHeight="1">
      <c r="A185" s="13" t="s">
        <v>143</v>
      </c>
      <c r="B185" s="6"/>
      <c r="C185" s="14">
        <v>3</v>
      </c>
      <c r="D185" s="14">
        <v>3</v>
      </c>
      <c r="E185" s="15">
        <f t="shared" ref="E185:E248" si="3">D185/C185*100</f>
        <v>100</v>
      </c>
      <c r="F185" s="15">
        <v>3.7</v>
      </c>
    </row>
    <row r="186" spans="1:6" ht="18.95" customHeight="1">
      <c r="A186" s="13" t="s">
        <v>144</v>
      </c>
      <c r="B186" s="6"/>
      <c r="C186" s="14">
        <v>3</v>
      </c>
      <c r="D186" s="14">
        <v>3</v>
      </c>
      <c r="E186" s="15">
        <f t="shared" si="3"/>
        <v>100</v>
      </c>
      <c r="F186" s="15">
        <v>60</v>
      </c>
    </row>
    <row r="187" spans="1:6" ht="18.95" customHeight="1">
      <c r="A187" s="13" t="s">
        <v>145</v>
      </c>
      <c r="B187" s="6">
        <v>17</v>
      </c>
      <c r="C187" s="14">
        <v>7</v>
      </c>
      <c r="D187" s="14">
        <v>7</v>
      </c>
      <c r="E187" s="15">
        <f t="shared" si="3"/>
        <v>100</v>
      </c>
      <c r="F187" s="15">
        <v>63.64</v>
      </c>
    </row>
    <row r="188" spans="1:6" ht="18.95" customHeight="1">
      <c r="A188" s="13" t="s">
        <v>146</v>
      </c>
      <c r="B188" s="6">
        <v>848</v>
      </c>
      <c r="C188" s="14">
        <v>815</v>
      </c>
      <c r="D188" s="14">
        <v>815</v>
      </c>
      <c r="E188" s="15">
        <f t="shared" si="3"/>
        <v>100</v>
      </c>
      <c r="F188" s="15">
        <v>37.11</v>
      </c>
    </row>
    <row r="189" spans="1:6" ht="18.95" customHeight="1">
      <c r="A189" s="11" t="s">
        <v>147</v>
      </c>
      <c r="B189" s="8">
        <f>SUM(B190:B194)</f>
        <v>5691</v>
      </c>
      <c r="C189" s="12">
        <v>5512</v>
      </c>
      <c r="D189" s="12">
        <v>5512</v>
      </c>
      <c r="E189" s="15">
        <f t="shared" si="3"/>
        <v>100</v>
      </c>
      <c r="F189" s="15">
        <v>93.61</v>
      </c>
    </row>
    <row r="190" spans="1:6" ht="18.95" customHeight="1">
      <c r="A190" s="13" t="s">
        <v>148</v>
      </c>
      <c r="B190" s="6">
        <v>963</v>
      </c>
      <c r="C190" s="14">
        <v>943</v>
      </c>
      <c r="D190" s="14">
        <v>943</v>
      </c>
      <c r="E190" s="15">
        <f t="shared" si="3"/>
        <v>100</v>
      </c>
      <c r="F190" s="15">
        <v>104.08</v>
      </c>
    </row>
    <row r="191" spans="1:6" ht="18.95" customHeight="1">
      <c r="A191" s="13" t="s">
        <v>149</v>
      </c>
      <c r="B191" s="6">
        <v>3200</v>
      </c>
      <c r="C191" s="14">
        <v>3100</v>
      </c>
      <c r="D191" s="14">
        <v>3100</v>
      </c>
      <c r="E191" s="15">
        <f t="shared" si="3"/>
        <v>100</v>
      </c>
      <c r="F191" s="15">
        <v>100.98</v>
      </c>
    </row>
    <row r="192" spans="1:6" ht="18.95" customHeight="1">
      <c r="A192" s="13" t="s">
        <v>150</v>
      </c>
      <c r="B192" s="6">
        <v>810</v>
      </c>
      <c r="C192" s="14">
        <v>973</v>
      </c>
      <c r="D192" s="14">
        <v>973</v>
      </c>
      <c r="E192" s="15">
        <f t="shared" si="3"/>
        <v>100</v>
      </c>
      <c r="F192" s="15">
        <v>102.53</v>
      </c>
    </row>
    <row r="193" spans="1:6" ht="18.95" customHeight="1">
      <c r="A193" s="13" t="s">
        <v>151</v>
      </c>
      <c r="B193" s="6">
        <v>718</v>
      </c>
      <c r="C193" s="14">
        <v>471</v>
      </c>
      <c r="D193" s="14">
        <v>471</v>
      </c>
      <c r="E193" s="15">
        <f t="shared" si="3"/>
        <v>100</v>
      </c>
      <c r="F193" s="15">
        <v>49.27</v>
      </c>
    </row>
    <row r="194" spans="1:6" ht="18.95" customHeight="1">
      <c r="A194" s="13" t="s">
        <v>152</v>
      </c>
      <c r="B194" s="6"/>
      <c r="C194" s="14">
        <v>25</v>
      </c>
      <c r="D194" s="14">
        <v>25</v>
      </c>
      <c r="E194" s="15">
        <f t="shared" si="3"/>
        <v>100</v>
      </c>
      <c r="F194" s="15">
        <v>357.14</v>
      </c>
    </row>
    <row r="195" spans="1:6" ht="18.95" customHeight="1">
      <c r="A195" s="11" t="s">
        <v>153</v>
      </c>
      <c r="B195" s="8">
        <f>SUM(B196:B200)</f>
        <v>3088</v>
      </c>
      <c r="C195" s="12">
        <v>6279</v>
      </c>
      <c r="D195" s="12">
        <v>6279</v>
      </c>
      <c r="E195" s="15">
        <f t="shared" si="3"/>
        <v>100</v>
      </c>
      <c r="F195" s="15">
        <v>105.32</v>
      </c>
    </row>
    <row r="196" spans="1:6" ht="18.95" customHeight="1">
      <c r="A196" s="13" t="s">
        <v>2</v>
      </c>
      <c r="B196" s="6">
        <v>328</v>
      </c>
      <c r="C196" s="12">
        <v>464</v>
      </c>
      <c r="D196" s="12">
        <v>464</v>
      </c>
      <c r="E196" s="15">
        <f t="shared" si="3"/>
        <v>100</v>
      </c>
      <c r="F196" s="15">
        <v>112.9</v>
      </c>
    </row>
    <row r="197" spans="1:6" ht="18.95" customHeight="1">
      <c r="A197" s="13" t="s">
        <v>154</v>
      </c>
      <c r="B197" s="6">
        <v>630</v>
      </c>
      <c r="C197" s="12">
        <v>1147</v>
      </c>
      <c r="D197" s="12">
        <v>1147</v>
      </c>
      <c r="E197" s="15">
        <f t="shared" si="3"/>
        <v>100</v>
      </c>
      <c r="F197" s="15">
        <v>125.22</v>
      </c>
    </row>
    <row r="198" spans="1:6" ht="18.95" customHeight="1">
      <c r="A198" s="13" t="s">
        <v>155</v>
      </c>
      <c r="B198" s="6">
        <v>166</v>
      </c>
      <c r="C198" s="12">
        <v>430</v>
      </c>
      <c r="D198" s="12">
        <v>430</v>
      </c>
      <c r="E198" s="15">
        <f t="shared" si="3"/>
        <v>100</v>
      </c>
      <c r="F198" s="15">
        <v>202.83</v>
      </c>
    </row>
    <row r="199" spans="1:6" ht="18.95" customHeight="1">
      <c r="A199" s="13" t="s">
        <v>156</v>
      </c>
      <c r="B199" s="6">
        <v>1557</v>
      </c>
      <c r="C199" s="12">
        <v>3704</v>
      </c>
      <c r="D199" s="12">
        <v>3704</v>
      </c>
      <c r="E199" s="15">
        <f t="shared" si="3"/>
        <v>100</v>
      </c>
      <c r="F199" s="15">
        <v>105.77</v>
      </c>
    </row>
    <row r="200" spans="1:6" ht="18.95" customHeight="1">
      <c r="A200" s="13" t="s">
        <v>157</v>
      </c>
      <c r="B200" s="6">
        <v>407</v>
      </c>
      <c r="C200" s="12">
        <v>534</v>
      </c>
      <c r="D200" s="12">
        <v>534</v>
      </c>
      <c r="E200" s="15">
        <f t="shared" si="3"/>
        <v>100</v>
      </c>
      <c r="F200" s="15">
        <v>57.98</v>
      </c>
    </row>
    <row r="201" spans="1:6" ht="18.95" customHeight="1">
      <c r="A201" s="11" t="s">
        <v>158</v>
      </c>
      <c r="B201" s="8">
        <f>B202</f>
        <v>94</v>
      </c>
      <c r="C201" s="12">
        <v>296</v>
      </c>
      <c r="D201" s="12">
        <v>296</v>
      </c>
      <c r="E201" s="15">
        <f t="shared" si="3"/>
        <v>100</v>
      </c>
      <c r="F201" s="15">
        <v>68.2</v>
      </c>
    </row>
    <row r="202" spans="1:6" ht="18.95" customHeight="1">
      <c r="A202" s="13" t="s">
        <v>2</v>
      </c>
      <c r="B202" s="6">
        <v>94</v>
      </c>
      <c r="C202" s="12">
        <v>296</v>
      </c>
      <c r="D202" s="12">
        <v>296</v>
      </c>
      <c r="E202" s="15">
        <f t="shared" si="3"/>
        <v>100</v>
      </c>
      <c r="F202" s="15">
        <v>70.48</v>
      </c>
    </row>
    <row r="203" spans="1:6" ht="18.95" customHeight="1">
      <c r="A203" s="11" t="s">
        <v>159</v>
      </c>
      <c r="B203" s="8">
        <f>B204+B205</f>
        <v>37001</v>
      </c>
      <c r="C203" s="12">
        <v>36926</v>
      </c>
      <c r="D203" s="12">
        <v>36926</v>
      </c>
      <c r="E203" s="15">
        <f t="shared" si="3"/>
        <v>100</v>
      </c>
      <c r="F203" s="15">
        <v>105.76</v>
      </c>
    </row>
    <row r="204" spans="1:6" ht="18.95" customHeight="1">
      <c r="A204" s="13" t="s">
        <v>160</v>
      </c>
      <c r="B204" s="6">
        <v>3007</v>
      </c>
      <c r="C204" s="12">
        <v>4882</v>
      </c>
      <c r="D204" s="12">
        <v>4882</v>
      </c>
      <c r="E204" s="15">
        <f t="shared" si="3"/>
        <v>100</v>
      </c>
      <c r="F204" s="15">
        <v>107.04</v>
      </c>
    </row>
    <row r="205" spans="1:6" ht="18.95" customHeight="1">
      <c r="A205" s="13" t="s">
        <v>161</v>
      </c>
      <c r="B205" s="6">
        <v>33994</v>
      </c>
      <c r="C205" s="12">
        <v>32044</v>
      </c>
      <c r="D205" s="12">
        <v>32044</v>
      </c>
      <c r="E205" s="15">
        <f t="shared" si="3"/>
        <v>100</v>
      </c>
      <c r="F205" s="15">
        <v>105.57</v>
      </c>
    </row>
    <row r="206" spans="1:6" ht="18.95" customHeight="1">
      <c r="A206" s="11" t="s">
        <v>162</v>
      </c>
      <c r="B206" s="8">
        <f>B207+B208</f>
        <v>115</v>
      </c>
      <c r="C206" s="12">
        <v>1068</v>
      </c>
      <c r="D206" s="12">
        <v>1068</v>
      </c>
      <c r="E206" s="15">
        <f t="shared" si="3"/>
        <v>100</v>
      </c>
      <c r="F206" s="15">
        <v>228.69</v>
      </c>
    </row>
    <row r="207" spans="1:6" ht="18.95" customHeight="1">
      <c r="A207" s="13" t="s">
        <v>163</v>
      </c>
      <c r="B207" s="6">
        <v>100</v>
      </c>
      <c r="C207" s="14">
        <v>1040</v>
      </c>
      <c r="D207" s="14">
        <v>1040</v>
      </c>
      <c r="E207" s="15">
        <f t="shared" si="3"/>
        <v>100</v>
      </c>
      <c r="F207" s="15">
        <v>297.14</v>
      </c>
    </row>
    <row r="208" spans="1:6" ht="18.95" customHeight="1">
      <c r="A208" s="13" t="s">
        <v>164</v>
      </c>
      <c r="B208" s="6">
        <v>15</v>
      </c>
      <c r="C208" s="14">
        <v>28</v>
      </c>
      <c r="D208" s="14">
        <v>28</v>
      </c>
      <c r="E208" s="15">
        <f t="shared" si="3"/>
        <v>100</v>
      </c>
      <c r="F208" s="15">
        <v>23.93</v>
      </c>
    </row>
    <row r="209" spans="1:6" ht="18.95" customHeight="1">
      <c r="A209" s="11" t="s">
        <v>165</v>
      </c>
      <c r="B209" s="8">
        <f>B210+B211</f>
        <v>6502</v>
      </c>
      <c r="C209" s="12">
        <v>5126</v>
      </c>
      <c r="D209" s="12">
        <v>5126</v>
      </c>
      <c r="E209" s="15">
        <f t="shared" si="3"/>
        <v>100</v>
      </c>
      <c r="F209" s="15">
        <v>104.19</v>
      </c>
    </row>
    <row r="210" spans="1:6" ht="18.95" customHeight="1">
      <c r="A210" s="13" t="s">
        <v>166</v>
      </c>
      <c r="B210" s="6">
        <v>3604</v>
      </c>
      <c r="C210" s="14">
        <v>150</v>
      </c>
      <c r="D210" s="14">
        <v>150</v>
      </c>
      <c r="E210" s="15">
        <f t="shared" si="3"/>
        <v>100</v>
      </c>
      <c r="F210" s="15">
        <v>77.72</v>
      </c>
    </row>
    <row r="211" spans="1:6" ht="18.95" customHeight="1">
      <c r="A211" s="13" t="s">
        <v>167</v>
      </c>
      <c r="B211" s="6">
        <v>2898</v>
      </c>
      <c r="C211" s="14">
        <v>4976</v>
      </c>
      <c r="D211" s="14">
        <v>4976</v>
      </c>
      <c r="E211" s="15">
        <f t="shared" si="3"/>
        <v>100</v>
      </c>
      <c r="F211" s="15">
        <v>105.27</v>
      </c>
    </row>
    <row r="212" spans="1:6" ht="18.95" customHeight="1">
      <c r="A212" s="11" t="s">
        <v>168</v>
      </c>
      <c r="B212" s="8">
        <f>B213+B214</f>
        <v>451</v>
      </c>
      <c r="C212" s="12">
        <v>448</v>
      </c>
      <c r="D212" s="12">
        <v>448</v>
      </c>
      <c r="E212" s="15">
        <f t="shared" si="3"/>
        <v>100</v>
      </c>
      <c r="F212" s="15">
        <v>105.66</v>
      </c>
    </row>
    <row r="213" spans="1:6" ht="18.95" customHeight="1">
      <c r="A213" s="13" t="s">
        <v>169</v>
      </c>
      <c r="B213" s="6">
        <v>63</v>
      </c>
      <c r="C213" s="12">
        <v>62</v>
      </c>
      <c r="D213" s="12">
        <v>62</v>
      </c>
      <c r="E213" s="15">
        <f t="shared" si="3"/>
        <v>100</v>
      </c>
      <c r="F213" s="15">
        <v>87.32</v>
      </c>
    </row>
    <row r="214" spans="1:6" ht="18.95" customHeight="1">
      <c r="A214" s="13" t="s">
        <v>170</v>
      </c>
      <c r="B214" s="6">
        <v>388</v>
      </c>
      <c r="C214" s="12">
        <v>386</v>
      </c>
      <c r="D214" s="12">
        <v>386</v>
      </c>
      <c r="E214" s="15">
        <f t="shared" si="3"/>
        <v>100</v>
      </c>
      <c r="F214" s="15">
        <v>109.35</v>
      </c>
    </row>
    <row r="215" spans="1:6" ht="18.95" customHeight="1">
      <c r="A215" s="11" t="s">
        <v>171</v>
      </c>
      <c r="B215" s="8">
        <f>SUM(B216:B217)</f>
        <v>34768</v>
      </c>
      <c r="C215" s="12">
        <v>37009</v>
      </c>
      <c r="D215" s="12">
        <v>37009</v>
      </c>
      <c r="E215" s="15">
        <f t="shared" si="3"/>
        <v>100</v>
      </c>
      <c r="F215" s="15">
        <v>118.46</v>
      </c>
    </row>
    <row r="216" spans="1:6" ht="18.95" customHeight="1">
      <c r="A216" s="13" t="s">
        <v>172</v>
      </c>
      <c r="B216" s="6"/>
      <c r="C216" s="12">
        <v>250</v>
      </c>
      <c r="D216" s="12">
        <v>250</v>
      </c>
      <c r="E216" s="15">
        <f t="shared" si="3"/>
        <v>100</v>
      </c>
      <c r="F216" s="15"/>
    </row>
    <row r="217" spans="1:6" ht="18.95" customHeight="1">
      <c r="A217" s="13" t="s">
        <v>173</v>
      </c>
      <c r="B217" s="6">
        <v>34768</v>
      </c>
      <c r="C217" s="12">
        <v>36759</v>
      </c>
      <c r="D217" s="12">
        <v>36759</v>
      </c>
      <c r="E217" s="15">
        <f t="shared" si="3"/>
        <v>100</v>
      </c>
      <c r="F217" s="15">
        <v>117.66</v>
      </c>
    </row>
    <row r="218" spans="1:6" ht="18.95" customHeight="1">
      <c r="A218" s="11" t="s">
        <v>174</v>
      </c>
      <c r="B218" s="8">
        <f>SUM(B219:B221)</f>
        <v>713</v>
      </c>
      <c r="C218" s="12">
        <v>848</v>
      </c>
      <c r="D218" s="12">
        <v>848</v>
      </c>
      <c r="E218" s="15">
        <f t="shared" si="3"/>
        <v>100</v>
      </c>
      <c r="F218" s="15">
        <v>88.98</v>
      </c>
    </row>
    <row r="219" spans="1:6" ht="18.95" customHeight="1">
      <c r="A219" s="13" t="s">
        <v>2</v>
      </c>
      <c r="B219" s="6">
        <v>472</v>
      </c>
      <c r="C219" s="14">
        <v>541</v>
      </c>
      <c r="D219" s="14">
        <v>541</v>
      </c>
      <c r="E219" s="15">
        <f t="shared" si="3"/>
        <v>100</v>
      </c>
      <c r="F219" s="15">
        <v>126.7</v>
      </c>
    </row>
    <row r="220" spans="1:6" ht="18.95" customHeight="1">
      <c r="A220" s="13" t="s">
        <v>175</v>
      </c>
      <c r="B220" s="6">
        <v>195</v>
      </c>
      <c r="C220" s="14">
        <v>296</v>
      </c>
      <c r="D220" s="14">
        <v>296</v>
      </c>
      <c r="E220" s="15">
        <f t="shared" si="3"/>
        <v>100</v>
      </c>
      <c r="F220" s="15">
        <v>183.85</v>
      </c>
    </row>
    <row r="221" spans="1:6" ht="18.95" customHeight="1">
      <c r="A221" s="13" t="s">
        <v>5</v>
      </c>
      <c r="B221" s="6">
        <v>46</v>
      </c>
      <c r="C221" s="14">
        <v>11</v>
      </c>
      <c r="D221" s="14">
        <v>11</v>
      </c>
      <c r="E221" s="15">
        <f t="shared" si="3"/>
        <v>100</v>
      </c>
      <c r="F221" s="15">
        <v>6.4</v>
      </c>
    </row>
    <row r="222" spans="1:6" ht="18.95" customHeight="1">
      <c r="A222" s="11" t="s">
        <v>176</v>
      </c>
      <c r="B222" s="8">
        <f>SUM(B223)</f>
        <v>771</v>
      </c>
      <c r="C222" s="12">
        <v>771</v>
      </c>
      <c r="D222" s="12">
        <v>771</v>
      </c>
      <c r="E222" s="15">
        <f t="shared" si="3"/>
        <v>100</v>
      </c>
      <c r="F222" s="15">
        <v>62.23</v>
      </c>
    </row>
    <row r="223" spans="1:6" ht="18.95" customHeight="1">
      <c r="A223" s="13" t="s">
        <v>177</v>
      </c>
      <c r="B223" s="6">
        <v>771</v>
      </c>
      <c r="C223" s="12">
        <v>771</v>
      </c>
      <c r="D223" s="12">
        <v>771</v>
      </c>
      <c r="E223" s="15">
        <f t="shared" si="3"/>
        <v>100</v>
      </c>
      <c r="F223" s="15">
        <v>62.23</v>
      </c>
    </row>
    <row r="224" spans="1:6" ht="18.95" customHeight="1">
      <c r="A224" s="11" t="s">
        <v>178</v>
      </c>
      <c r="B224" s="4">
        <v>680</v>
      </c>
      <c r="C224" s="12">
        <v>849</v>
      </c>
      <c r="D224" s="12">
        <v>849</v>
      </c>
      <c r="E224" s="15">
        <f t="shared" si="3"/>
        <v>100</v>
      </c>
      <c r="F224" s="15">
        <v>132.66</v>
      </c>
    </row>
    <row r="225" spans="1:6" ht="18.95" customHeight="1">
      <c r="A225" s="13" t="s">
        <v>179</v>
      </c>
      <c r="B225" s="4">
        <v>680</v>
      </c>
      <c r="C225" s="12">
        <v>849</v>
      </c>
      <c r="D225" s="12">
        <v>849</v>
      </c>
      <c r="E225" s="15">
        <f t="shared" si="3"/>
        <v>100</v>
      </c>
      <c r="F225" s="15">
        <v>132.66</v>
      </c>
    </row>
    <row r="226" spans="1:6" ht="18.95" customHeight="1">
      <c r="A226" s="11" t="s">
        <v>180</v>
      </c>
      <c r="B226" s="8">
        <f>B227+B230+B235+B239+B247+B249+B253+B258+B260+B262+B264+B270</f>
        <v>69543</v>
      </c>
      <c r="C226" s="12">
        <v>87621</v>
      </c>
      <c r="D226" s="12">
        <v>87621</v>
      </c>
      <c r="E226" s="15">
        <f t="shared" si="3"/>
        <v>100</v>
      </c>
      <c r="F226" s="15">
        <v>129.63999999999999</v>
      </c>
    </row>
    <row r="227" spans="1:6" ht="18.95" customHeight="1">
      <c r="A227" s="11" t="s">
        <v>181</v>
      </c>
      <c r="B227" s="8">
        <f>SUM(B228:B229)</f>
        <v>1071</v>
      </c>
      <c r="C227" s="12">
        <v>1248</v>
      </c>
      <c r="D227" s="12">
        <v>1248</v>
      </c>
      <c r="E227" s="15">
        <f t="shared" si="3"/>
        <v>100</v>
      </c>
      <c r="F227" s="15">
        <v>96.67</v>
      </c>
    </row>
    <row r="228" spans="1:6" ht="18.95" customHeight="1">
      <c r="A228" s="13" t="s">
        <v>2</v>
      </c>
      <c r="B228" s="6">
        <v>450</v>
      </c>
      <c r="C228" s="14">
        <v>527</v>
      </c>
      <c r="D228" s="14">
        <v>527</v>
      </c>
      <c r="E228" s="15">
        <f t="shared" si="3"/>
        <v>100</v>
      </c>
      <c r="F228" s="15">
        <v>66.37</v>
      </c>
    </row>
    <row r="229" spans="1:6" ht="18.95" customHeight="1">
      <c r="A229" s="13" t="s">
        <v>182</v>
      </c>
      <c r="B229" s="6">
        <v>621</v>
      </c>
      <c r="C229" s="14">
        <v>721</v>
      </c>
      <c r="D229" s="14">
        <v>721</v>
      </c>
      <c r="E229" s="15">
        <f t="shared" si="3"/>
        <v>100</v>
      </c>
      <c r="F229" s="15">
        <v>145.07</v>
      </c>
    </row>
    <row r="230" spans="1:6" ht="18.95" customHeight="1">
      <c r="A230" s="11" t="s">
        <v>183</v>
      </c>
      <c r="B230" s="8">
        <f>SUM(B231:B234)</f>
        <v>571</v>
      </c>
      <c r="C230" s="12">
        <v>4085</v>
      </c>
      <c r="D230" s="12">
        <v>4085</v>
      </c>
      <c r="E230" s="15">
        <f t="shared" si="3"/>
        <v>100</v>
      </c>
      <c r="F230" s="15">
        <v>58.42</v>
      </c>
    </row>
    <row r="231" spans="1:6" ht="18.95" customHeight="1">
      <c r="A231" s="13" t="s">
        <v>184</v>
      </c>
      <c r="B231" s="6">
        <v>78</v>
      </c>
      <c r="C231" s="12">
        <v>1196</v>
      </c>
      <c r="D231" s="12">
        <v>1196</v>
      </c>
      <c r="E231" s="15">
        <f t="shared" si="3"/>
        <v>100</v>
      </c>
      <c r="F231" s="15">
        <v>189.84</v>
      </c>
    </row>
    <row r="232" spans="1:6" ht="18.95" customHeight="1">
      <c r="A232" s="13" t="s">
        <v>185</v>
      </c>
      <c r="B232" s="6">
        <v>15</v>
      </c>
      <c r="C232" s="12">
        <v>2231</v>
      </c>
      <c r="D232" s="12">
        <v>2231</v>
      </c>
      <c r="E232" s="15">
        <f t="shared" si="3"/>
        <v>100</v>
      </c>
      <c r="F232" s="15">
        <v>36.4</v>
      </c>
    </row>
    <row r="233" spans="1:6" ht="18.95" customHeight="1">
      <c r="A233" s="13" t="s">
        <v>186</v>
      </c>
      <c r="B233" s="6">
        <v>18</v>
      </c>
      <c r="C233" s="12">
        <v>18</v>
      </c>
      <c r="D233" s="12">
        <v>18</v>
      </c>
      <c r="E233" s="15">
        <f t="shared" si="3"/>
        <v>100</v>
      </c>
      <c r="F233" s="15"/>
    </row>
    <row r="234" spans="1:6" ht="18.95" customHeight="1">
      <c r="A234" s="13" t="s">
        <v>187</v>
      </c>
      <c r="B234" s="6">
        <v>460</v>
      </c>
      <c r="C234" s="12">
        <v>640</v>
      </c>
      <c r="D234" s="12">
        <v>640</v>
      </c>
      <c r="E234" s="15">
        <f t="shared" si="3"/>
        <v>100</v>
      </c>
      <c r="F234" s="15">
        <v>273.5</v>
      </c>
    </row>
    <row r="235" spans="1:6" ht="19.5" customHeight="1">
      <c r="A235" s="11" t="s">
        <v>188</v>
      </c>
      <c r="B235" s="4">
        <f>SUM(B236:B238)</f>
        <v>14977</v>
      </c>
      <c r="C235" s="12">
        <v>17325</v>
      </c>
      <c r="D235" s="12">
        <v>17325</v>
      </c>
      <c r="E235" s="15">
        <f t="shared" si="3"/>
        <v>100</v>
      </c>
      <c r="F235" s="15">
        <v>108.1</v>
      </c>
    </row>
    <row r="236" spans="1:6" ht="18.95" customHeight="1">
      <c r="A236" s="13" t="s">
        <v>189</v>
      </c>
      <c r="B236" s="6">
        <v>2430</v>
      </c>
      <c r="C236" s="12">
        <v>2740</v>
      </c>
      <c r="D236" s="12">
        <v>2740</v>
      </c>
      <c r="E236" s="15">
        <f t="shared" si="3"/>
        <v>100</v>
      </c>
      <c r="F236" s="15">
        <v>126.09</v>
      </c>
    </row>
    <row r="237" spans="1:6" ht="18.95" customHeight="1">
      <c r="A237" s="13" t="s">
        <v>190</v>
      </c>
      <c r="B237" s="6">
        <v>10235</v>
      </c>
      <c r="C237" s="12">
        <v>11737</v>
      </c>
      <c r="D237" s="12">
        <v>11737</v>
      </c>
      <c r="E237" s="15">
        <f t="shared" si="3"/>
        <v>100</v>
      </c>
      <c r="F237" s="15">
        <v>102.37</v>
      </c>
    </row>
    <row r="238" spans="1:6" ht="18.95" customHeight="1">
      <c r="A238" s="13" t="s">
        <v>191</v>
      </c>
      <c r="B238" s="6">
        <v>2312</v>
      </c>
      <c r="C238" s="12">
        <v>2848</v>
      </c>
      <c r="D238" s="12">
        <v>2848</v>
      </c>
      <c r="E238" s="15">
        <f t="shared" si="3"/>
        <v>100</v>
      </c>
      <c r="F238" s="15">
        <v>119.21</v>
      </c>
    </row>
    <row r="239" spans="1:6" ht="18.95" customHeight="1">
      <c r="A239" s="11" t="s">
        <v>192</v>
      </c>
      <c r="B239" s="8">
        <f>SUM(B240:B246)</f>
        <v>16875</v>
      </c>
      <c r="C239" s="12">
        <v>30923</v>
      </c>
      <c r="D239" s="12">
        <v>30923</v>
      </c>
      <c r="E239" s="15">
        <f t="shared" si="3"/>
        <v>100</v>
      </c>
      <c r="F239" s="15">
        <v>194.9</v>
      </c>
    </row>
    <row r="240" spans="1:6" ht="18.95" customHeight="1">
      <c r="A240" s="13" t="s">
        <v>193</v>
      </c>
      <c r="B240" s="6">
        <v>1035</v>
      </c>
      <c r="C240" s="14">
        <v>1006</v>
      </c>
      <c r="D240" s="14">
        <v>1006</v>
      </c>
      <c r="E240" s="15">
        <f t="shared" si="3"/>
        <v>100</v>
      </c>
      <c r="F240" s="15">
        <v>125.12</v>
      </c>
    </row>
    <row r="241" spans="1:6" ht="18.95" customHeight="1">
      <c r="A241" s="13" t="s">
        <v>194</v>
      </c>
      <c r="B241" s="6">
        <v>770</v>
      </c>
      <c r="C241" s="14">
        <v>793</v>
      </c>
      <c r="D241" s="14">
        <v>793</v>
      </c>
      <c r="E241" s="15">
        <f t="shared" si="3"/>
        <v>100</v>
      </c>
      <c r="F241" s="15">
        <v>119.61</v>
      </c>
    </row>
    <row r="242" spans="1:6" ht="18.95" customHeight="1">
      <c r="A242" s="13" t="s">
        <v>195</v>
      </c>
      <c r="B242" s="6">
        <v>763</v>
      </c>
      <c r="C242" s="14">
        <v>938</v>
      </c>
      <c r="D242" s="14">
        <v>938</v>
      </c>
      <c r="E242" s="15">
        <f t="shared" si="3"/>
        <v>100</v>
      </c>
      <c r="F242" s="15">
        <v>90.63</v>
      </c>
    </row>
    <row r="243" spans="1:6" ht="18.95" customHeight="1">
      <c r="A243" s="13" t="s">
        <v>196</v>
      </c>
      <c r="B243" s="6">
        <v>13040</v>
      </c>
      <c r="C243" s="14">
        <v>15002</v>
      </c>
      <c r="D243" s="14">
        <v>15002</v>
      </c>
      <c r="E243" s="15">
        <f t="shared" si="3"/>
        <v>100</v>
      </c>
      <c r="F243" s="15">
        <v>167.04</v>
      </c>
    </row>
    <row r="244" spans="1:6" ht="18.95" customHeight="1">
      <c r="A244" s="13" t="s">
        <v>197</v>
      </c>
      <c r="B244" s="6">
        <v>226</v>
      </c>
      <c r="C244" s="14">
        <v>3154</v>
      </c>
      <c r="D244" s="14">
        <v>3154</v>
      </c>
      <c r="E244" s="15">
        <f t="shared" si="3"/>
        <v>100</v>
      </c>
      <c r="F244" s="15">
        <v>1065.54</v>
      </c>
    </row>
    <row r="245" spans="1:6" ht="18.95" customHeight="1">
      <c r="A245" s="13" t="s">
        <v>198</v>
      </c>
      <c r="B245" s="6">
        <v>1000</v>
      </c>
      <c r="C245" s="14">
        <v>9993</v>
      </c>
      <c r="D245" s="14">
        <v>9993</v>
      </c>
      <c r="E245" s="15">
        <f t="shared" si="3"/>
        <v>100</v>
      </c>
      <c r="F245" s="15">
        <v>493.24</v>
      </c>
    </row>
    <row r="246" spans="1:6" ht="18.95" customHeight="1">
      <c r="A246" s="13" t="s">
        <v>199</v>
      </c>
      <c r="B246" s="6">
        <v>41</v>
      </c>
      <c r="C246" s="14">
        <v>37</v>
      </c>
      <c r="D246" s="14">
        <v>37</v>
      </c>
      <c r="E246" s="15">
        <f t="shared" si="3"/>
        <v>100</v>
      </c>
      <c r="F246" s="15">
        <v>1.8</v>
      </c>
    </row>
    <row r="247" spans="1:6" ht="18.95" customHeight="1">
      <c r="A247" s="11" t="s">
        <v>200</v>
      </c>
      <c r="B247" s="4"/>
      <c r="C247" s="12">
        <v>4</v>
      </c>
      <c r="D247" s="12">
        <v>4</v>
      </c>
      <c r="E247" s="15">
        <f t="shared" si="3"/>
        <v>100</v>
      </c>
      <c r="F247" s="15"/>
    </row>
    <row r="248" spans="1:6" ht="18.95" customHeight="1">
      <c r="A248" s="13" t="s">
        <v>201</v>
      </c>
      <c r="B248" s="6"/>
      <c r="C248" s="12">
        <v>4</v>
      </c>
      <c r="D248" s="12">
        <v>4</v>
      </c>
      <c r="E248" s="15">
        <f t="shared" si="3"/>
        <v>100</v>
      </c>
      <c r="F248" s="15"/>
    </row>
    <row r="249" spans="1:6" ht="18.95" customHeight="1">
      <c r="A249" s="11" t="s">
        <v>202</v>
      </c>
      <c r="B249" s="4">
        <f>SUM(B250:B252)</f>
        <v>2493</v>
      </c>
      <c r="C249" s="12">
        <v>2737</v>
      </c>
      <c r="D249" s="12">
        <v>2737</v>
      </c>
      <c r="E249" s="15">
        <f t="shared" ref="E249:E312" si="4">D249/C249*100</f>
        <v>100</v>
      </c>
      <c r="F249" s="15">
        <v>67.73</v>
      </c>
    </row>
    <row r="250" spans="1:6" ht="18.95" customHeight="1">
      <c r="A250" s="13" t="s">
        <v>203</v>
      </c>
      <c r="B250" s="6">
        <v>723</v>
      </c>
      <c r="C250" s="12">
        <v>720</v>
      </c>
      <c r="D250" s="12">
        <v>720</v>
      </c>
      <c r="E250" s="15">
        <f t="shared" si="4"/>
        <v>100</v>
      </c>
      <c r="F250" s="15">
        <v>45.8</v>
      </c>
    </row>
    <row r="251" spans="1:6" ht="18.95" customHeight="1">
      <c r="A251" s="13" t="s">
        <v>204</v>
      </c>
      <c r="B251" s="6">
        <v>462</v>
      </c>
      <c r="C251" s="12">
        <v>513</v>
      </c>
      <c r="D251" s="12">
        <v>513</v>
      </c>
      <c r="E251" s="15">
        <f t="shared" si="4"/>
        <v>100</v>
      </c>
      <c r="F251" s="15">
        <v>1508.82</v>
      </c>
    </row>
    <row r="252" spans="1:6" ht="18.95" customHeight="1">
      <c r="A252" s="13" t="s">
        <v>205</v>
      </c>
      <c r="B252" s="6">
        <v>1308</v>
      </c>
      <c r="C252" s="12">
        <v>1504</v>
      </c>
      <c r="D252" s="12">
        <v>1504</v>
      </c>
      <c r="E252" s="15">
        <f t="shared" si="4"/>
        <v>100</v>
      </c>
      <c r="F252" s="15">
        <v>61.77</v>
      </c>
    </row>
    <row r="253" spans="1:6" ht="18.95" customHeight="1">
      <c r="A253" s="11" t="s">
        <v>206</v>
      </c>
      <c r="B253" s="4">
        <f>SUM(B254:B257)</f>
        <v>13539</v>
      </c>
      <c r="C253" s="12">
        <v>12582</v>
      </c>
      <c r="D253" s="12">
        <v>12582</v>
      </c>
      <c r="E253" s="15">
        <f t="shared" si="4"/>
        <v>100</v>
      </c>
      <c r="F253" s="15">
        <v>269.25</v>
      </c>
    </row>
    <row r="254" spans="1:6" ht="18.95" customHeight="1">
      <c r="A254" s="13" t="s">
        <v>207</v>
      </c>
      <c r="B254" s="6">
        <v>2093</v>
      </c>
      <c r="C254" s="14">
        <v>1707</v>
      </c>
      <c r="D254" s="14">
        <v>1707</v>
      </c>
      <c r="E254" s="15">
        <f t="shared" si="4"/>
        <v>100</v>
      </c>
      <c r="F254" s="15">
        <v>77.17</v>
      </c>
    </row>
    <row r="255" spans="1:6" ht="18.95" customHeight="1">
      <c r="A255" s="13" t="s">
        <v>208</v>
      </c>
      <c r="B255" s="6">
        <v>7424</v>
      </c>
      <c r="C255" s="14">
        <v>7239</v>
      </c>
      <c r="D255" s="14">
        <v>7239</v>
      </c>
      <c r="E255" s="15">
        <f t="shared" si="4"/>
        <v>100</v>
      </c>
      <c r="F255" s="15">
        <v>559.86</v>
      </c>
    </row>
    <row r="256" spans="1:6" ht="18.95" customHeight="1">
      <c r="A256" s="13" t="s">
        <v>209</v>
      </c>
      <c r="B256" s="6">
        <v>395</v>
      </c>
      <c r="C256" s="14">
        <v>278</v>
      </c>
      <c r="D256" s="14">
        <v>278</v>
      </c>
      <c r="E256" s="15">
        <f t="shared" si="4"/>
        <v>100</v>
      </c>
      <c r="F256" s="15">
        <v>57.92</v>
      </c>
    </row>
    <row r="257" spans="1:6" ht="18.95" customHeight="1">
      <c r="A257" s="13" t="s">
        <v>210</v>
      </c>
      <c r="B257" s="6">
        <v>3627</v>
      </c>
      <c r="C257" s="14">
        <v>3358</v>
      </c>
      <c r="D257" s="14">
        <v>3358</v>
      </c>
      <c r="E257" s="15">
        <f t="shared" si="4"/>
        <v>100</v>
      </c>
      <c r="F257" s="15">
        <v>488.08</v>
      </c>
    </row>
    <row r="258" spans="1:6" ht="18.95" customHeight="1">
      <c r="A258" s="11" t="s">
        <v>211</v>
      </c>
      <c r="B258" s="8">
        <f>B259</f>
        <v>11200</v>
      </c>
      <c r="C258" s="12">
        <v>9000</v>
      </c>
      <c r="D258" s="12">
        <v>9000</v>
      </c>
      <c r="E258" s="15">
        <f t="shared" si="4"/>
        <v>100</v>
      </c>
      <c r="F258" s="15">
        <v>87.88</v>
      </c>
    </row>
    <row r="259" spans="1:6" ht="18.95" customHeight="1">
      <c r="A259" s="13" t="s">
        <v>212</v>
      </c>
      <c r="B259" s="6">
        <v>11200</v>
      </c>
      <c r="C259" s="12">
        <v>9000</v>
      </c>
      <c r="D259" s="12">
        <v>9000</v>
      </c>
      <c r="E259" s="15">
        <f t="shared" si="4"/>
        <v>100</v>
      </c>
      <c r="F259" s="15">
        <v>88.4</v>
      </c>
    </row>
    <row r="260" spans="1:6" ht="18.95" customHeight="1">
      <c r="A260" s="11" t="s">
        <v>213</v>
      </c>
      <c r="B260" s="8">
        <f>B261</f>
        <v>7397</v>
      </c>
      <c r="C260" s="12">
        <v>8138</v>
      </c>
      <c r="D260" s="12">
        <v>8138</v>
      </c>
      <c r="E260" s="15">
        <f t="shared" si="4"/>
        <v>100</v>
      </c>
      <c r="F260" s="15">
        <v>122.21</v>
      </c>
    </row>
    <row r="261" spans="1:6" ht="18.95" customHeight="1">
      <c r="A261" s="13" t="s">
        <v>214</v>
      </c>
      <c r="B261" s="6">
        <v>7397</v>
      </c>
      <c r="C261" s="12">
        <v>8138</v>
      </c>
      <c r="D261" s="12">
        <v>8138</v>
      </c>
      <c r="E261" s="15">
        <f t="shared" si="4"/>
        <v>100</v>
      </c>
      <c r="F261" s="15">
        <v>122.21</v>
      </c>
    </row>
    <row r="262" spans="1:6" ht="18.95" customHeight="1">
      <c r="A262" s="11" t="s">
        <v>215</v>
      </c>
      <c r="B262" s="8">
        <f>B263</f>
        <v>314</v>
      </c>
      <c r="C262" s="12">
        <v>284</v>
      </c>
      <c r="D262" s="12">
        <v>284</v>
      </c>
      <c r="E262" s="15">
        <f t="shared" si="4"/>
        <v>100</v>
      </c>
      <c r="F262" s="15">
        <v>96.6</v>
      </c>
    </row>
    <row r="263" spans="1:6" ht="18.95" customHeight="1">
      <c r="A263" s="13" t="s">
        <v>216</v>
      </c>
      <c r="B263" s="6">
        <v>314</v>
      </c>
      <c r="C263" s="12">
        <v>284</v>
      </c>
      <c r="D263" s="12">
        <v>284</v>
      </c>
      <c r="E263" s="15">
        <f t="shared" si="4"/>
        <v>100</v>
      </c>
      <c r="F263" s="15">
        <v>96.6</v>
      </c>
    </row>
    <row r="264" spans="1:6" ht="18.95" customHeight="1">
      <c r="A264" s="11" t="s">
        <v>217</v>
      </c>
      <c r="B264" s="8">
        <f>SUM(B265:B269)</f>
        <v>1106</v>
      </c>
      <c r="C264" s="12">
        <v>1170</v>
      </c>
      <c r="D264" s="12">
        <v>1170</v>
      </c>
      <c r="E264" s="15">
        <f t="shared" si="4"/>
        <v>100</v>
      </c>
      <c r="F264" s="15">
        <v>77.790000000000006</v>
      </c>
    </row>
    <row r="265" spans="1:6" ht="18.95" customHeight="1">
      <c r="A265" s="13" t="s">
        <v>2</v>
      </c>
      <c r="B265" s="6">
        <v>141</v>
      </c>
      <c r="C265" s="12">
        <v>153</v>
      </c>
      <c r="D265" s="12">
        <v>153</v>
      </c>
      <c r="E265" s="15">
        <f t="shared" si="4"/>
        <v>100</v>
      </c>
      <c r="F265" s="15">
        <v>24.02</v>
      </c>
    </row>
    <row r="266" spans="1:6" ht="18.95" customHeight="1">
      <c r="A266" s="13" t="s">
        <v>3</v>
      </c>
      <c r="B266" s="6">
        <v>3</v>
      </c>
      <c r="C266" s="12">
        <v>0</v>
      </c>
      <c r="D266" s="12">
        <v>0</v>
      </c>
      <c r="E266" s="15"/>
      <c r="F266" s="15"/>
    </row>
    <row r="267" spans="1:6" ht="18.95" customHeight="1">
      <c r="A267" s="13" t="s">
        <v>218</v>
      </c>
      <c r="B267" s="6">
        <v>50</v>
      </c>
      <c r="C267" s="12">
        <v>62</v>
      </c>
      <c r="D267" s="12">
        <v>62</v>
      </c>
      <c r="E267" s="15">
        <f t="shared" si="4"/>
        <v>100</v>
      </c>
      <c r="F267" s="15">
        <v>326.32</v>
      </c>
    </row>
    <row r="268" spans="1:6" ht="18.95" customHeight="1">
      <c r="A268" s="13" t="s">
        <v>5</v>
      </c>
      <c r="B268" s="6">
        <v>745</v>
      </c>
      <c r="C268" s="12">
        <v>842</v>
      </c>
      <c r="D268" s="12">
        <v>842</v>
      </c>
      <c r="E268" s="15">
        <f t="shared" si="4"/>
        <v>100</v>
      </c>
      <c r="F268" s="15">
        <v>110.35</v>
      </c>
    </row>
    <row r="269" spans="1:6" ht="18.95" customHeight="1">
      <c r="A269" s="13" t="s">
        <v>219</v>
      </c>
      <c r="B269" s="6">
        <v>167</v>
      </c>
      <c r="C269" s="12">
        <v>113</v>
      </c>
      <c r="D269" s="12">
        <v>113</v>
      </c>
      <c r="E269" s="15">
        <f t="shared" si="4"/>
        <v>100</v>
      </c>
      <c r="F269" s="15">
        <v>173.85</v>
      </c>
    </row>
    <row r="270" spans="1:6" ht="18.95" customHeight="1">
      <c r="A270" s="11" t="s">
        <v>220</v>
      </c>
      <c r="B270" s="4"/>
      <c r="C270" s="12">
        <v>125</v>
      </c>
      <c r="D270" s="12">
        <v>125</v>
      </c>
      <c r="E270" s="15">
        <f t="shared" si="4"/>
        <v>100</v>
      </c>
      <c r="F270" s="15"/>
    </row>
    <row r="271" spans="1:6" ht="18.95" customHeight="1">
      <c r="A271" s="13" t="s">
        <v>221</v>
      </c>
      <c r="B271" s="4"/>
      <c r="C271" s="12">
        <v>125</v>
      </c>
      <c r="D271" s="12">
        <v>125</v>
      </c>
      <c r="E271" s="15">
        <f t="shared" si="4"/>
        <v>100</v>
      </c>
      <c r="F271" s="15"/>
    </row>
    <row r="272" spans="1:6" ht="18.95" customHeight="1">
      <c r="A272" s="11" t="s">
        <v>222</v>
      </c>
      <c r="B272" s="8">
        <f>B276</f>
        <v>4779</v>
      </c>
      <c r="C272" s="12">
        <v>4490</v>
      </c>
      <c r="D272" s="12">
        <v>4490</v>
      </c>
      <c r="E272" s="15">
        <f t="shared" si="4"/>
        <v>100</v>
      </c>
      <c r="F272" s="15">
        <v>96.66</v>
      </c>
    </row>
    <row r="273" spans="1:6" ht="18.95" customHeight="1">
      <c r="A273" s="11" t="s">
        <v>223</v>
      </c>
      <c r="B273" s="4">
        <v>0</v>
      </c>
      <c r="C273" s="12">
        <v>512</v>
      </c>
      <c r="D273" s="12">
        <v>512</v>
      </c>
      <c r="E273" s="15">
        <f t="shared" si="4"/>
        <v>100</v>
      </c>
      <c r="F273" s="15">
        <v>62.9</v>
      </c>
    </row>
    <row r="274" spans="1:6" ht="18.95" customHeight="1">
      <c r="A274" s="13" t="s">
        <v>2</v>
      </c>
      <c r="B274" s="6"/>
      <c r="C274" s="12">
        <v>168</v>
      </c>
      <c r="D274" s="12">
        <v>168</v>
      </c>
      <c r="E274" s="15">
        <f t="shared" si="4"/>
        <v>100</v>
      </c>
      <c r="F274" s="15">
        <v>39.340000000000003</v>
      </c>
    </row>
    <row r="275" spans="1:6" ht="18.95" customHeight="1">
      <c r="A275" s="13" t="s">
        <v>224</v>
      </c>
      <c r="B275" s="6"/>
      <c r="C275" s="14">
        <v>344</v>
      </c>
      <c r="D275" s="14">
        <v>344</v>
      </c>
      <c r="E275" s="15">
        <f t="shared" si="4"/>
        <v>100</v>
      </c>
      <c r="F275" s="15">
        <v>88.89</v>
      </c>
    </row>
    <row r="276" spans="1:6" ht="18.95" customHeight="1">
      <c r="A276" s="11" t="s">
        <v>225</v>
      </c>
      <c r="B276" s="8">
        <f>SUM(B277:B280)</f>
        <v>4779</v>
      </c>
      <c r="C276" s="12">
        <v>3429</v>
      </c>
      <c r="D276" s="12">
        <v>3429</v>
      </c>
      <c r="E276" s="15">
        <f t="shared" si="4"/>
        <v>100</v>
      </c>
      <c r="F276" s="15">
        <v>89.51</v>
      </c>
    </row>
    <row r="277" spans="1:6" ht="18.95" customHeight="1">
      <c r="A277" s="13" t="s">
        <v>226</v>
      </c>
      <c r="B277" s="6">
        <v>1779</v>
      </c>
      <c r="C277" s="14">
        <v>138</v>
      </c>
      <c r="D277" s="14">
        <v>138</v>
      </c>
      <c r="E277" s="15">
        <f t="shared" si="4"/>
        <v>100</v>
      </c>
      <c r="F277" s="15">
        <v>80.23</v>
      </c>
    </row>
    <row r="278" spans="1:6" ht="18.95" customHeight="1">
      <c r="A278" s="13" t="s">
        <v>227</v>
      </c>
      <c r="B278" s="6"/>
      <c r="C278" s="14">
        <v>1345</v>
      </c>
      <c r="D278" s="14">
        <v>1345</v>
      </c>
      <c r="E278" s="15">
        <f t="shared" si="4"/>
        <v>100</v>
      </c>
      <c r="F278" s="15">
        <v>26900</v>
      </c>
    </row>
    <row r="279" spans="1:6" ht="18.95" customHeight="1">
      <c r="A279" s="13" t="s">
        <v>228</v>
      </c>
      <c r="B279" s="6"/>
      <c r="C279" s="14">
        <v>155</v>
      </c>
      <c r="D279" s="14">
        <v>155</v>
      </c>
      <c r="E279" s="15">
        <f t="shared" si="4"/>
        <v>100</v>
      </c>
      <c r="F279" s="15">
        <v>5166.67</v>
      </c>
    </row>
    <row r="280" spans="1:6" ht="18.95" customHeight="1">
      <c r="A280" s="13" t="s">
        <v>229</v>
      </c>
      <c r="B280" s="6">
        <v>3000</v>
      </c>
      <c r="C280" s="14">
        <v>1791</v>
      </c>
      <c r="D280" s="14">
        <v>1791</v>
      </c>
      <c r="E280" s="15">
        <f t="shared" si="4"/>
        <v>100</v>
      </c>
      <c r="F280" s="15">
        <v>49.06</v>
      </c>
    </row>
    <row r="281" spans="1:6" ht="18.95" customHeight="1">
      <c r="A281" s="11" t="s">
        <v>230</v>
      </c>
      <c r="B281" s="4"/>
      <c r="C281" s="12">
        <v>49</v>
      </c>
      <c r="D281" s="12">
        <v>49</v>
      </c>
      <c r="E281" s="15">
        <f t="shared" si="4"/>
        <v>100</v>
      </c>
      <c r="F281" s="15"/>
    </row>
    <row r="282" spans="1:6" ht="18.95" customHeight="1">
      <c r="A282" s="13" t="s">
        <v>231</v>
      </c>
      <c r="B282" s="6"/>
      <c r="C282" s="12">
        <v>49</v>
      </c>
      <c r="D282" s="12">
        <v>49</v>
      </c>
      <c r="E282" s="15">
        <f t="shared" si="4"/>
        <v>100</v>
      </c>
      <c r="F282" s="15"/>
    </row>
    <row r="283" spans="1:6" ht="18.95" customHeight="1">
      <c r="A283" s="11" t="s">
        <v>232</v>
      </c>
      <c r="B283" s="4"/>
      <c r="C283" s="12">
        <v>500</v>
      </c>
      <c r="D283" s="12">
        <v>500</v>
      </c>
      <c r="E283" s="15">
        <f t="shared" si="4"/>
        <v>100</v>
      </c>
      <c r="F283" s="15"/>
    </row>
    <row r="284" spans="1:6" ht="18.95" customHeight="1">
      <c r="A284" s="13" t="s">
        <v>233</v>
      </c>
      <c r="B284" s="8"/>
      <c r="C284" s="12">
        <v>500</v>
      </c>
      <c r="D284" s="12">
        <v>500</v>
      </c>
      <c r="E284" s="15">
        <f t="shared" si="4"/>
        <v>100</v>
      </c>
      <c r="F284" s="15"/>
    </row>
    <row r="285" spans="1:6" ht="18.95" customHeight="1">
      <c r="A285" s="11" t="s">
        <v>234</v>
      </c>
      <c r="B285" s="8">
        <f>B286+B290+B292+B294</f>
        <v>16260</v>
      </c>
      <c r="C285" s="12">
        <v>18912</v>
      </c>
      <c r="D285" s="12">
        <v>18912</v>
      </c>
      <c r="E285" s="15">
        <f t="shared" si="4"/>
        <v>100</v>
      </c>
      <c r="F285" s="15">
        <v>31.97</v>
      </c>
    </row>
    <row r="286" spans="1:6" ht="18.95" customHeight="1">
      <c r="A286" s="11" t="s">
        <v>235</v>
      </c>
      <c r="B286" s="8">
        <f>SUM(B287:B289)</f>
        <v>3036</v>
      </c>
      <c r="C286" s="12">
        <v>4115</v>
      </c>
      <c r="D286" s="12">
        <v>4115</v>
      </c>
      <c r="E286" s="15">
        <f t="shared" si="4"/>
        <v>100</v>
      </c>
      <c r="F286" s="15">
        <v>45.79</v>
      </c>
    </row>
    <row r="287" spans="1:6" ht="18.95" customHeight="1">
      <c r="A287" s="13" t="s">
        <v>2</v>
      </c>
      <c r="B287" s="6">
        <v>1856</v>
      </c>
      <c r="C287" s="14">
        <v>2850</v>
      </c>
      <c r="D287" s="14">
        <v>2850</v>
      </c>
      <c r="E287" s="15">
        <f t="shared" si="4"/>
        <v>100</v>
      </c>
      <c r="F287" s="15">
        <v>56.45</v>
      </c>
    </row>
    <row r="288" spans="1:6" ht="18.95" customHeight="1">
      <c r="A288" s="13" t="s">
        <v>236</v>
      </c>
      <c r="B288" s="6">
        <v>854</v>
      </c>
      <c r="C288" s="14">
        <v>883</v>
      </c>
      <c r="D288" s="14">
        <v>883</v>
      </c>
      <c r="E288" s="15">
        <f t="shared" si="4"/>
        <v>100</v>
      </c>
      <c r="F288" s="15">
        <v>170.13</v>
      </c>
    </row>
    <row r="289" spans="1:6" ht="18.95" customHeight="1">
      <c r="A289" s="13" t="s">
        <v>237</v>
      </c>
      <c r="B289" s="6">
        <v>326</v>
      </c>
      <c r="C289" s="14">
        <v>382</v>
      </c>
      <c r="D289" s="14">
        <v>382</v>
      </c>
      <c r="E289" s="15">
        <f t="shared" si="4"/>
        <v>100</v>
      </c>
      <c r="F289" s="15">
        <v>11.18</v>
      </c>
    </row>
    <row r="290" spans="1:6" ht="18.95" customHeight="1">
      <c r="A290" s="11" t="s">
        <v>238</v>
      </c>
      <c r="B290" s="4"/>
      <c r="C290" s="12">
        <v>19</v>
      </c>
      <c r="D290" s="12">
        <v>19</v>
      </c>
      <c r="E290" s="15">
        <f t="shared" si="4"/>
        <v>100</v>
      </c>
      <c r="F290" s="15"/>
    </row>
    <row r="291" spans="1:6" ht="18.95" customHeight="1">
      <c r="A291" s="13" t="s">
        <v>239</v>
      </c>
      <c r="B291" s="4"/>
      <c r="C291" s="12">
        <v>19</v>
      </c>
      <c r="D291" s="12">
        <v>19</v>
      </c>
      <c r="E291" s="15">
        <f t="shared" si="4"/>
        <v>100</v>
      </c>
      <c r="F291" s="15"/>
    </row>
    <row r="292" spans="1:6" ht="18.95" customHeight="1">
      <c r="A292" s="11" t="s">
        <v>240</v>
      </c>
      <c r="B292" s="8">
        <f>B293</f>
        <v>12197</v>
      </c>
      <c r="C292" s="12">
        <v>14119</v>
      </c>
      <c r="D292" s="12">
        <v>14119</v>
      </c>
      <c r="E292" s="15">
        <f t="shared" si="4"/>
        <v>100</v>
      </c>
      <c r="F292" s="15">
        <v>28.54</v>
      </c>
    </row>
    <row r="293" spans="1:6" ht="18.95" customHeight="1">
      <c r="A293" s="13" t="s">
        <v>241</v>
      </c>
      <c r="B293" s="6">
        <v>12197</v>
      </c>
      <c r="C293" s="14">
        <v>14119</v>
      </c>
      <c r="D293" s="14">
        <v>14119</v>
      </c>
      <c r="E293" s="15">
        <f t="shared" si="4"/>
        <v>100</v>
      </c>
      <c r="F293" s="15">
        <v>28.57</v>
      </c>
    </row>
    <row r="294" spans="1:6" ht="18.95" customHeight="1">
      <c r="A294" s="11" t="s">
        <v>242</v>
      </c>
      <c r="B294" s="4">
        <v>1027</v>
      </c>
      <c r="C294" s="12">
        <v>659</v>
      </c>
      <c r="D294" s="12">
        <v>659</v>
      </c>
      <c r="E294" s="15">
        <f t="shared" si="4"/>
        <v>100</v>
      </c>
      <c r="F294" s="15">
        <v>93.21</v>
      </c>
    </row>
    <row r="295" spans="1:6" ht="18.95" customHeight="1">
      <c r="A295" s="13" t="s">
        <v>243</v>
      </c>
      <c r="B295" s="4">
        <v>1027</v>
      </c>
      <c r="C295" s="14">
        <v>659</v>
      </c>
      <c r="D295" s="14">
        <v>659</v>
      </c>
      <c r="E295" s="15">
        <f t="shared" si="4"/>
        <v>100</v>
      </c>
      <c r="F295" s="15">
        <v>93.21</v>
      </c>
    </row>
    <row r="296" spans="1:6" ht="18.95" customHeight="1">
      <c r="A296" s="11" t="s">
        <v>244</v>
      </c>
      <c r="B296" s="4">
        <f>B297+B323+B345+B373+B384+B391+B397+B400</f>
        <v>2035337794</v>
      </c>
      <c r="C296" s="12">
        <v>160321</v>
      </c>
      <c r="D296" s="12">
        <v>160321</v>
      </c>
      <c r="E296" s="15">
        <f t="shared" si="4"/>
        <v>100</v>
      </c>
      <c r="F296" s="15">
        <v>107.17</v>
      </c>
    </row>
    <row r="297" spans="1:6" ht="18.95" customHeight="1">
      <c r="A297" s="11" t="s">
        <v>245</v>
      </c>
      <c r="B297" s="4">
        <f>SUM(B298:B322)</f>
        <v>2035022979</v>
      </c>
      <c r="C297" s="12">
        <v>87586</v>
      </c>
      <c r="D297" s="12">
        <v>87586</v>
      </c>
      <c r="E297" s="15">
        <f t="shared" si="4"/>
        <v>100</v>
      </c>
      <c r="F297" s="15">
        <v>146.02000000000001</v>
      </c>
    </row>
    <row r="298" spans="1:6" ht="18.95" customHeight="1">
      <c r="A298" s="13" t="s">
        <v>2</v>
      </c>
      <c r="B298" s="6">
        <v>3894</v>
      </c>
      <c r="C298" s="14">
        <v>4317</v>
      </c>
      <c r="D298" s="14">
        <v>4317</v>
      </c>
      <c r="E298" s="15">
        <f t="shared" si="4"/>
        <v>100</v>
      </c>
      <c r="F298" s="15">
        <v>96.66</v>
      </c>
    </row>
    <row r="299" spans="1:6" ht="18.95" customHeight="1">
      <c r="A299" s="13" t="s">
        <v>5</v>
      </c>
      <c r="B299" s="6">
        <v>2605</v>
      </c>
      <c r="C299" s="14">
        <v>3656</v>
      </c>
      <c r="D299" s="14">
        <v>3656</v>
      </c>
      <c r="E299" s="15">
        <f t="shared" si="4"/>
        <v>100</v>
      </c>
      <c r="F299" s="15">
        <v>124.61</v>
      </c>
    </row>
    <row r="300" spans="1:6" ht="18.95" customHeight="1">
      <c r="A300" s="13" t="s">
        <v>246</v>
      </c>
      <c r="B300" s="6"/>
      <c r="C300" s="14">
        <v>12</v>
      </c>
      <c r="D300" s="14">
        <v>12</v>
      </c>
      <c r="E300" s="15">
        <f t="shared" si="4"/>
        <v>100</v>
      </c>
      <c r="F300" s="15">
        <v>13.95</v>
      </c>
    </row>
    <row r="301" spans="1:6" ht="18.95" customHeight="1">
      <c r="A301" s="13" t="s">
        <v>247</v>
      </c>
      <c r="B301" s="6">
        <v>40</v>
      </c>
      <c r="C301" s="14">
        <v>511</v>
      </c>
      <c r="D301" s="14">
        <v>511</v>
      </c>
      <c r="E301" s="15">
        <f t="shared" si="4"/>
        <v>100</v>
      </c>
      <c r="F301" s="15">
        <v>52.68</v>
      </c>
    </row>
    <row r="302" spans="1:6" ht="18.95" customHeight="1">
      <c r="A302" s="13" t="s">
        <v>248</v>
      </c>
      <c r="B302" s="6">
        <v>48</v>
      </c>
      <c r="C302" s="14">
        <v>38</v>
      </c>
      <c r="D302" s="14">
        <v>38</v>
      </c>
      <c r="E302" s="15">
        <f t="shared" si="4"/>
        <v>100</v>
      </c>
      <c r="F302" s="15">
        <v>10.98</v>
      </c>
    </row>
    <row r="303" spans="1:6" ht="18.95" customHeight="1">
      <c r="A303" s="13" t="s">
        <v>249</v>
      </c>
      <c r="B303" s="6"/>
      <c r="C303" s="14">
        <v>721</v>
      </c>
      <c r="D303" s="14">
        <v>721</v>
      </c>
      <c r="E303" s="15">
        <f t="shared" si="4"/>
        <v>100</v>
      </c>
      <c r="F303" s="15">
        <v>1092.42</v>
      </c>
    </row>
    <row r="304" spans="1:6" ht="18.95" customHeight="1">
      <c r="A304" s="13" t="s">
        <v>250</v>
      </c>
      <c r="B304" s="6">
        <v>22509</v>
      </c>
      <c r="C304" s="14">
        <v>43185</v>
      </c>
      <c r="D304" s="14">
        <v>43185</v>
      </c>
      <c r="E304" s="15">
        <f t="shared" si="4"/>
        <v>100</v>
      </c>
      <c r="F304" s="15">
        <v>145.6</v>
      </c>
    </row>
    <row r="305" spans="1:6" ht="18.95" customHeight="1">
      <c r="A305" s="13" t="s">
        <v>251</v>
      </c>
      <c r="B305" s="6">
        <v>229</v>
      </c>
      <c r="C305" s="14">
        <v>0</v>
      </c>
      <c r="D305" s="14">
        <v>0</v>
      </c>
      <c r="E305" s="15"/>
      <c r="F305" s="15"/>
    </row>
    <row r="306" spans="1:6" ht="18.95" customHeight="1">
      <c r="A306" s="13" t="s">
        <v>252</v>
      </c>
      <c r="B306" s="6"/>
      <c r="C306" s="14">
        <v>1024</v>
      </c>
      <c r="D306" s="14">
        <v>1024</v>
      </c>
      <c r="E306" s="15">
        <f t="shared" si="4"/>
        <v>100</v>
      </c>
      <c r="F306" s="15">
        <v>656.41</v>
      </c>
    </row>
    <row r="307" spans="1:6" ht="18.95" customHeight="1">
      <c r="A307" s="13" t="s">
        <v>253</v>
      </c>
      <c r="B307" s="6"/>
      <c r="C307" s="14">
        <v>2</v>
      </c>
      <c r="D307" s="14">
        <v>2</v>
      </c>
      <c r="E307" s="15">
        <f t="shared" si="4"/>
        <v>100</v>
      </c>
      <c r="F307" s="15">
        <v>100</v>
      </c>
    </row>
    <row r="308" spans="1:6" ht="18.95" customHeight="1">
      <c r="A308" s="13" t="s">
        <v>254</v>
      </c>
      <c r="B308" s="6"/>
      <c r="C308" s="14">
        <v>128</v>
      </c>
      <c r="D308" s="14">
        <v>128</v>
      </c>
      <c r="E308" s="15">
        <f t="shared" si="4"/>
        <v>100</v>
      </c>
      <c r="F308" s="15"/>
    </row>
    <row r="309" spans="1:6" ht="18.95" customHeight="1">
      <c r="A309" s="13" t="s">
        <v>255</v>
      </c>
      <c r="B309" s="6"/>
      <c r="C309" s="14">
        <v>94</v>
      </c>
      <c r="D309" s="14">
        <v>94</v>
      </c>
      <c r="E309" s="15">
        <f t="shared" si="4"/>
        <v>100</v>
      </c>
      <c r="F309" s="15"/>
    </row>
    <row r="310" spans="1:6" ht="18.95" customHeight="1">
      <c r="A310" s="13" t="s">
        <v>256</v>
      </c>
      <c r="B310" s="6">
        <v>14200</v>
      </c>
      <c r="C310" s="14">
        <v>26938</v>
      </c>
      <c r="D310" s="14">
        <v>26938</v>
      </c>
      <c r="E310" s="15">
        <f t="shared" si="4"/>
        <v>100</v>
      </c>
      <c r="F310" s="15">
        <v>358.03</v>
      </c>
    </row>
    <row r="311" spans="1:6" ht="18.95" customHeight="1">
      <c r="A311" s="13" t="s">
        <v>257</v>
      </c>
      <c r="B311" s="6">
        <v>1395</v>
      </c>
      <c r="C311" s="14">
        <v>6960</v>
      </c>
      <c r="D311" s="14">
        <v>6960</v>
      </c>
      <c r="E311" s="15">
        <f t="shared" si="4"/>
        <v>100</v>
      </c>
      <c r="F311" s="15">
        <v>50.54</v>
      </c>
    </row>
    <row r="312" spans="1:6" ht="18.95" customHeight="1">
      <c r="A312" s="11" t="s">
        <v>258</v>
      </c>
      <c r="B312" s="4">
        <f>SUM(B313:B333)</f>
        <v>1130566338</v>
      </c>
      <c r="C312" s="12">
        <v>3682</v>
      </c>
      <c r="D312" s="12">
        <v>3682</v>
      </c>
      <c r="E312" s="15">
        <f t="shared" si="4"/>
        <v>100</v>
      </c>
      <c r="F312" s="15">
        <v>85.89</v>
      </c>
    </row>
    <row r="313" spans="1:6" ht="18.95" customHeight="1">
      <c r="A313" s="13" t="s">
        <v>2</v>
      </c>
      <c r="B313" s="6">
        <v>17</v>
      </c>
      <c r="C313" s="14">
        <v>11</v>
      </c>
      <c r="D313" s="14">
        <v>11</v>
      </c>
      <c r="E313" s="15">
        <f t="shared" ref="E313:E376" si="5">D313/C313*100</f>
        <v>100</v>
      </c>
      <c r="F313" s="15">
        <v>10.09</v>
      </c>
    </row>
    <row r="314" spans="1:6" ht="18.95" customHeight="1">
      <c r="A314" s="13" t="s">
        <v>259</v>
      </c>
      <c r="B314" s="6">
        <v>3290</v>
      </c>
      <c r="C314" s="14">
        <v>2313</v>
      </c>
      <c r="D314" s="14">
        <v>2313</v>
      </c>
      <c r="E314" s="15">
        <f t="shared" si="5"/>
        <v>100</v>
      </c>
      <c r="F314" s="15">
        <v>105.42</v>
      </c>
    </row>
    <row r="315" spans="1:6" ht="18.95" customHeight="1">
      <c r="A315" s="13" t="s">
        <v>260</v>
      </c>
      <c r="B315" s="6"/>
      <c r="C315" s="14">
        <v>219</v>
      </c>
      <c r="D315" s="14">
        <v>219</v>
      </c>
      <c r="E315" s="15">
        <f t="shared" si="5"/>
        <v>100</v>
      </c>
      <c r="F315" s="15">
        <v>1368.75</v>
      </c>
    </row>
    <row r="316" spans="1:6" ht="18.95" customHeight="1">
      <c r="A316" s="13" t="s">
        <v>261</v>
      </c>
      <c r="B316" s="6">
        <v>7</v>
      </c>
      <c r="C316" s="14">
        <v>218</v>
      </c>
      <c r="D316" s="14">
        <v>218</v>
      </c>
      <c r="E316" s="15">
        <f t="shared" si="5"/>
        <v>100</v>
      </c>
      <c r="F316" s="15">
        <v>1090</v>
      </c>
    </row>
    <row r="317" spans="1:6" ht="18.95" customHeight="1">
      <c r="A317" s="13" t="s">
        <v>262</v>
      </c>
      <c r="B317" s="6">
        <v>278</v>
      </c>
      <c r="C317" s="14">
        <v>2</v>
      </c>
      <c r="D317" s="14">
        <v>2</v>
      </c>
      <c r="E317" s="15">
        <f t="shared" si="5"/>
        <v>100</v>
      </c>
      <c r="F317" s="15">
        <v>0.65</v>
      </c>
    </row>
    <row r="318" spans="1:6" ht="18.95" customHeight="1">
      <c r="A318" s="13" t="s">
        <v>263</v>
      </c>
      <c r="B318" s="6"/>
      <c r="C318" s="14">
        <v>116</v>
      </c>
      <c r="D318" s="14">
        <v>116</v>
      </c>
      <c r="E318" s="15">
        <f t="shared" si="5"/>
        <v>100</v>
      </c>
      <c r="F318" s="15">
        <v>3866.67</v>
      </c>
    </row>
    <row r="319" spans="1:6" ht="18.95" customHeight="1">
      <c r="A319" s="13" t="s">
        <v>264</v>
      </c>
      <c r="B319" s="6"/>
      <c r="C319" s="14">
        <v>107</v>
      </c>
      <c r="D319" s="14">
        <v>107</v>
      </c>
      <c r="E319" s="15">
        <f t="shared" si="5"/>
        <v>100</v>
      </c>
      <c r="F319" s="15">
        <v>152.86000000000001</v>
      </c>
    </row>
    <row r="320" spans="1:6" ht="18.95" customHeight="1">
      <c r="A320" s="13" t="s">
        <v>265</v>
      </c>
      <c r="B320" s="6">
        <v>699</v>
      </c>
      <c r="C320" s="14">
        <v>696</v>
      </c>
      <c r="D320" s="14">
        <v>696</v>
      </c>
      <c r="E320" s="15">
        <f t="shared" si="5"/>
        <v>100</v>
      </c>
      <c r="F320" s="15">
        <v>44.42</v>
      </c>
    </row>
    <row r="321" spans="1:6" ht="18.95" customHeight="1">
      <c r="A321" s="11" t="s">
        <v>266</v>
      </c>
      <c r="B321" s="4">
        <f>SUM(B322:B348)</f>
        <v>904403867</v>
      </c>
      <c r="C321" s="12">
        <v>14756</v>
      </c>
      <c r="D321" s="12">
        <v>14756</v>
      </c>
      <c r="E321" s="15">
        <f t="shared" si="5"/>
        <v>100</v>
      </c>
      <c r="F321" s="15">
        <v>115.59</v>
      </c>
    </row>
    <row r="322" spans="1:6" ht="18.95" customHeight="1">
      <c r="A322" s="13" t="s">
        <v>2</v>
      </c>
      <c r="B322" s="6">
        <v>3563</v>
      </c>
      <c r="C322" s="14">
        <v>3429</v>
      </c>
      <c r="D322" s="14">
        <v>3429</v>
      </c>
      <c r="E322" s="15">
        <f t="shared" si="5"/>
        <v>100</v>
      </c>
      <c r="F322" s="15">
        <v>103.16</v>
      </c>
    </row>
    <row r="323" spans="1:6" ht="18.95" customHeight="1">
      <c r="A323" s="13" t="s">
        <v>267</v>
      </c>
      <c r="B323" s="6">
        <v>13901</v>
      </c>
      <c r="C323" s="14">
        <v>6306</v>
      </c>
      <c r="D323" s="14">
        <v>6306</v>
      </c>
      <c r="E323" s="15">
        <f t="shared" si="5"/>
        <v>100</v>
      </c>
      <c r="F323" s="15">
        <v>2379.62</v>
      </c>
    </row>
    <row r="324" spans="1:6" ht="18.95" customHeight="1">
      <c r="A324" s="13" t="s">
        <v>268</v>
      </c>
      <c r="B324" s="6">
        <v>1032</v>
      </c>
      <c r="C324" s="14">
        <v>340</v>
      </c>
      <c r="D324" s="14">
        <v>340</v>
      </c>
      <c r="E324" s="15">
        <f t="shared" si="5"/>
        <v>100</v>
      </c>
      <c r="F324" s="15">
        <v>110.39</v>
      </c>
    </row>
    <row r="325" spans="1:6" ht="18.95" customHeight="1">
      <c r="A325" s="13" t="s">
        <v>269</v>
      </c>
      <c r="B325" s="6">
        <v>599</v>
      </c>
      <c r="C325" s="14">
        <v>470</v>
      </c>
      <c r="D325" s="14">
        <v>470</v>
      </c>
      <c r="E325" s="15">
        <f t="shared" si="5"/>
        <v>100</v>
      </c>
      <c r="F325" s="15">
        <v>3133.33</v>
      </c>
    </row>
    <row r="326" spans="1:6" ht="18.95" customHeight="1">
      <c r="A326" s="13" t="s">
        <v>270</v>
      </c>
      <c r="B326" s="6">
        <v>590</v>
      </c>
      <c r="C326" s="14">
        <v>222</v>
      </c>
      <c r="D326" s="14">
        <v>222</v>
      </c>
      <c r="E326" s="15">
        <f t="shared" si="5"/>
        <v>100</v>
      </c>
      <c r="F326" s="15"/>
    </row>
    <row r="327" spans="1:6" ht="18.95" customHeight="1">
      <c r="A327" s="13" t="s">
        <v>271</v>
      </c>
      <c r="B327" s="6">
        <v>4</v>
      </c>
      <c r="C327" s="14">
        <v>4</v>
      </c>
      <c r="D327" s="14">
        <v>4</v>
      </c>
      <c r="E327" s="15">
        <f t="shared" si="5"/>
        <v>100</v>
      </c>
      <c r="F327" s="15">
        <v>0.38</v>
      </c>
    </row>
    <row r="328" spans="1:6" ht="18.95" customHeight="1">
      <c r="A328" s="13" t="s">
        <v>272</v>
      </c>
      <c r="B328" s="6">
        <v>1670</v>
      </c>
      <c r="C328" s="14">
        <v>2798</v>
      </c>
      <c r="D328" s="14">
        <v>2798</v>
      </c>
      <c r="E328" s="15">
        <f t="shared" si="5"/>
        <v>100</v>
      </c>
      <c r="F328" s="15">
        <v>47.99</v>
      </c>
    </row>
    <row r="329" spans="1:6" ht="18.95" customHeight="1">
      <c r="A329" s="13" t="s">
        <v>273</v>
      </c>
      <c r="B329" s="6"/>
      <c r="C329" s="14">
        <v>400</v>
      </c>
      <c r="D329" s="14">
        <v>400</v>
      </c>
      <c r="E329" s="15">
        <f t="shared" si="5"/>
        <v>100</v>
      </c>
      <c r="F329" s="15"/>
    </row>
    <row r="330" spans="1:6" ht="18.95" customHeight="1">
      <c r="A330" s="13" t="s">
        <v>274</v>
      </c>
      <c r="B330" s="6">
        <v>282</v>
      </c>
      <c r="C330" s="14">
        <v>601</v>
      </c>
      <c r="D330" s="14">
        <v>601</v>
      </c>
      <c r="E330" s="15">
        <f t="shared" si="5"/>
        <v>100</v>
      </c>
      <c r="F330" s="15">
        <v>81.77</v>
      </c>
    </row>
    <row r="331" spans="1:6" ht="18.95" customHeight="1">
      <c r="A331" s="13" t="s">
        <v>275</v>
      </c>
      <c r="B331" s="6">
        <v>80</v>
      </c>
      <c r="C331" s="14">
        <v>186</v>
      </c>
      <c r="D331" s="14">
        <v>186</v>
      </c>
      <c r="E331" s="15">
        <f t="shared" si="5"/>
        <v>100</v>
      </c>
      <c r="F331" s="15">
        <v>18.940000000000001</v>
      </c>
    </row>
    <row r="332" spans="1:6" ht="18.95" customHeight="1">
      <c r="A332" s="11" t="s">
        <v>276</v>
      </c>
      <c r="B332" s="4">
        <f>SUM(B333:B342)</f>
        <v>226135206</v>
      </c>
      <c r="C332" s="12">
        <v>36694</v>
      </c>
      <c r="D332" s="12">
        <v>36694</v>
      </c>
      <c r="E332" s="15">
        <f t="shared" si="5"/>
        <v>100</v>
      </c>
      <c r="F332" s="15">
        <v>100.5</v>
      </c>
    </row>
    <row r="333" spans="1:6" ht="18.95" customHeight="1">
      <c r="A333" s="13" t="s">
        <v>2</v>
      </c>
      <c r="B333" s="6">
        <v>1253</v>
      </c>
      <c r="C333" s="14">
        <v>1312</v>
      </c>
      <c r="D333" s="14">
        <v>1312</v>
      </c>
      <c r="E333" s="15">
        <f t="shared" si="5"/>
        <v>100</v>
      </c>
      <c r="F333" s="15">
        <v>320</v>
      </c>
    </row>
    <row r="334" spans="1:6" ht="18.95" customHeight="1">
      <c r="A334" s="13" t="s">
        <v>277</v>
      </c>
      <c r="B334" s="6"/>
      <c r="C334" s="14">
        <v>2419</v>
      </c>
      <c r="D334" s="14">
        <v>2419</v>
      </c>
      <c r="E334" s="15">
        <f t="shared" si="5"/>
        <v>100</v>
      </c>
      <c r="F334" s="15"/>
    </row>
    <row r="335" spans="1:6" ht="18.95" customHeight="1">
      <c r="A335" s="13" t="s">
        <v>278</v>
      </c>
      <c r="B335" s="6"/>
      <c r="C335" s="14">
        <v>6</v>
      </c>
      <c r="D335" s="14">
        <v>6</v>
      </c>
      <c r="E335" s="15">
        <f t="shared" si="5"/>
        <v>100</v>
      </c>
      <c r="F335" s="15">
        <v>2.11</v>
      </c>
    </row>
    <row r="336" spans="1:6" ht="18.95" customHeight="1">
      <c r="A336" s="13" t="s">
        <v>279</v>
      </c>
      <c r="B336" s="6"/>
      <c r="C336" s="14">
        <v>258</v>
      </c>
      <c r="D336" s="14">
        <v>258</v>
      </c>
      <c r="E336" s="15">
        <f t="shared" si="5"/>
        <v>100</v>
      </c>
      <c r="F336" s="15"/>
    </row>
    <row r="337" spans="1:6" ht="18.95" customHeight="1">
      <c r="A337" s="13" t="s">
        <v>280</v>
      </c>
      <c r="B337" s="6">
        <v>39212</v>
      </c>
      <c r="C337" s="14">
        <v>32699</v>
      </c>
      <c r="D337" s="14">
        <v>32699</v>
      </c>
      <c r="E337" s="15">
        <f t="shared" si="5"/>
        <v>100</v>
      </c>
      <c r="F337" s="15">
        <v>91.29</v>
      </c>
    </row>
    <row r="338" spans="1:6" ht="18.95" customHeight="1">
      <c r="A338" s="11" t="s">
        <v>281</v>
      </c>
      <c r="B338" s="4">
        <f>SUM(B339:B344)</f>
        <v>226075644</v>
      </c>
      <c r="C338" s="12">
        <v>17446</v>
      </c>
      <c r="D338" s="12">
        <v>17446</v>
      </c>
      <c r="E338" s="15">
        <f t="shared" si="5"/>
        <v>100</v>
      </c>
      <c r="F338" s="15">
        <v>154.59</v>
      </c>
    </row>
    <row r="339" spans="1:6" ht="18.95" customHeight="1">
      <c r="A339" s="13" t="s">
        <v>282</v>
      </c>
      <c r="B339" s="6">
        <v>1748</v>
      </c>
      <c r="C339" s="14">
        <v>3</v>
      </c>
      <c r="D339" s="14">
        <v>3</v>
      </c>
      <c r="E339" s="15">
        <f t="shared" si="5"/>
        <v>100</v>
      </c>
      <c r="F339" s="15">
        <v>3.09</v>
      </c>
    </row>
    <row r="340" spans="1:6" ht="18.95" customHeight="1">
      <c r="A340" s="13" t="s">
        <v>283</v>
      </c>
      <c r="B340" s="6">
        <v>17349</v>
      </c>
      <c r="C340" s="14">
        <v>17363</v>
      </c>
      <c r="D340" s="14">
        <v>17363</v>
      </c>
      <c r="E340" s="15">
        <f t="shared" si="5"/>
        <v>100</v>
      </c>
      <c r="F340" s="15">
        <v>156.72</v>
      </c>
    </row>
    <row r="341" spans="1:6" ht="18.95" customHeight="1">
      <c r="A341" s="13" t="s">
        <v>284</v>
      </c>
      <c r="B341" s="6"/>
      <c r="C341" s="14">
        <v>60</v>
      </c>
      <c r="D341" s="14">
        <v>60</v>
      </c>
      <c r="E341" s="15">
        <f t="shared" si="5"/>
        <v>100</v>
      </c>
      <c r="F341" s="15"/>
    </row>
    <row r="342" spans="1:6" ht="18.95" customHeight="1">
      <c r="A342" s="13" t="s">
        <v>285</v>
      </c>
      <c r="B342" s="6"/>
      <c r="C342" s="14">
        <v>20</v>
      </c>
      <c r="D342" s="14">
        <v>20</v>
      </c>
      <c r="E342" s="15">
        <f t="shared" si="5"/>
        <v>100</v>
      </c>
      <c r="F342" s="15">
        <v>18.350000000000001</v>
      </c>
    </row>
    <row r="343" spans="1:6" ht="18.95" customHeight="1">
      <c r="A343" s="11" t="s">
        <v>286</v>
      </c>
      <c r="B343" s="4">
        <f>SUM(B344:B348)</f>
        <v>226055867</v>
      </c>
      <c r="C343" s="12">
        <v>157</v>
      </c>
      <c r="D343" s="12">
        <v>157</v>
      </c>
      <c r="E343" s="15">
        <f t="shared" si="5"/>
        <v>100</v>
      </c>
      <c r="F343" s="15">
        <v>25.65</v>
      </c>
    </row>
    <row r="344" spans="1:6" ht="18.95" customHeight="1">
      <c r="A344" s="13" t="s">
        <v>287</v>
      </c>
      <c r="B344" s="6">
        <v>680</v>
      </c>
      <c r="C344" s="12">
        <v>42</v>
      </c>
      <c r="D344" s="12">
        <v>42</v>
      </c>
      <c r="E344" s="15">
        <f t="shared" si="5"/>
        <v>100</v>
      </c>
      <c r="F344" s="15">
        <v>8.02</v>
      </c>
    </row>
    <row r="345" spans="1:6" ht="18.95" customHeight="1">
      <c r="A345" s="13" t="s">
        <v>288</v>
      </c>
      <c r="B345" s="6"/>
      <c r="C345" s="12">
        <v>115</v>
      </c>
      <c r="D345" s="12">
        <v>115</v>
      </c>
      <c r="E345" s="15">
        <f t="shared" si="5"/>
        <v>100</v>
      </c>
      <c r="F345" s="15">
        <v>302.63</v>
      </c>
    </row>
    <row r="346" spans="1:6" ht="18.95" customHeight="1">
      <c r="A346" s="11" t="s">
        <v>289</v>
      </c>
      <c r="B346" s="4">
        <f>B347+B369+B379+B389+B396+B401</f>
        <v>113026399</v>
      </c>
      <c r="C346" s="12">
        <v>44687</v>
      </c>
      <c r="D346" s="12">
        <v>44687</v>
      </c>
      <c r="E346" s="15">
        <f t="shared" si="5"/>
        <v>100</v>
      </c>
      <c r="F346" s="15">
        <v>316.14</v>
      </c>
    </row>
    <row r="347" spans="1:6" ht="18.95" customHeight="1">
      <c r="A347" s="11" t="s">
        <v>290</v>
      </c>
      <c r="B347" s="4">
        <f>SUM(B348:B368)</f>
        <v>113024867</v>
      </c>
      <c r="C347" s="12">
        <v>38414</v>
      </c>
      <c r="D347" s="12">
        <v>38414</v>
      </c>
      <c r="E347" s="15">
        <f t="shared" si="5"/>
        <v>100</v>
      </c>
      <c r="F347" s="15">
        <v>307.52999999999997</v>
      </c>
    </row>
    <row r="348" spans="1:6" ht="18.95" customHeight="1">
      <c r="A348" s="13" t="s">
        <v>2</v>
      </c>
      <c r="B348" s="6">
        <v>3921</v>
      </c>
      <c r="C348" s="12">
        <v>5032</v>
      </c>
      <c r="D348" s="12">
        <v>5032</v>
      </c>
      <c r="E348" s="15">
        <f t="shared" si="5"/>
        <v>100</v>
      </c>
      <c r="F348" s="15">
        <v>108.26</v>
      </c>
    </row>
    <row r="349" spans="1:6" ht="18.95" customHeight="1">
      <c r="A349" s="13" t="s">
        <v>291</v>
      </c>
      <c r="B349" s="6">
        <v>35852</v>
      </c>
      <c r="C349" s="12">
        <v>27054</v>
      </c>
      <c r="D349" s="12">
        <v>27054</v>
      </c>
      <c r="E349" s="15">
        <f t="shared" si="5"/>
        <v>100</v>
      </c>
      <c r="F349" s="15">
        <v>866.84</v>
      </c>
    </row>
    <row r="350" spans="1:6" ht="18.95" customHeight="1">
      <c r="A350" s="13" t="s">
        <v>292</v>
      </c>
      <c r="B350" s="6">
        <v>1773</v>
      </c>
      <c r="C350" s="12">
        <v>3528</v>
      </c>
      <c r="D350" s="12">
        <v>3528</v>
      </c>
      <c r="E350" s="15">
        <f t="shared" si="5"/>
        <v>100</v>
      </c>
      <c r="F350" s="15">
        <v>256.58</v>
      </c>
    </row>
    <row r="351" spans="1:6" ht="18.95" customHeight="1">
      <c r="A351" s="13" t="s">
        <v>293</v>
      </c>
      <c r="B351" s="6">
        <v>113</v>
      </c>
      <c r="C351" s="12">
        <v>2800</v>
      </c>
      <c r="D351" s="12">
        <v>2800</v>
      </c>
      <c r="E351" s="15">
        <f t="shared" si="5"/>
        <v>100</v>
      </c>
      <c r="F351" s="15">
        <v>84.01</v>
      </c>
    </row>
    <row r="352" spans="1:6" ht="18.95" customHeight="1">
      <c r="A352" s="11" t="s">
        <v>294</v>
      </c>
      <c r="B352" s="4">
        <f>SUM(B353:B356)</f>
        <v>5388</v>
      </c>
      <c r="C352" s="12">
        <v>6108</v>
      </c>
      <c r="D352" s="12">
        <v>6108</v>
      </c>
      <c r="E352" s="15">
        <f t="shared" si="5"/>
        <v>100</v>
      </c>
      <c r="F352" s="15">
        <v>404.5</v>
      </c>
    </row>
    <row r="353" spans="1:6" ht="18.95" customHeight="1">
      <c r="A353" s="13" t="s">
        <v>295</v>
      </c>
      <c r="B353" s="6">
        <v>5388</v>
      </c>
      <c r="C353" s="12">
        <v>6108</v>
      </c>
      <c r="D353" s="12">
        <v>6108</v>
      </c>
      <c r="E353" s="15">
        <f t="shared" si="5"/>
        <v>100</v>
      </c>
      <c r="F353" s="15">
        <v>458.21</v>
      </c>
    </row>
    <row r="354" spans="1:6" ht="18.95" customHeight="1">
      <c r="A354" s="11" t="s">
        <v>296</v>
      </c>
      <c r="B354" s="4">
        <f>SUM(B355:B356)</f>
        <v>0</v>
      </c>
      <c r="C354" s="12">
        <v>165</v>
      </c>
      <c r="D354" s="12">
        <v>165</v>
      </c>
      <c r="E354" s="15">
        <f t="shared" si="5"/>
        <v>100</v>
      </c>
      <c r="F354" s="15"/>
    </row>
    <row r="355" spans="1:6" ht="18.95" customHeight="1">
      <c r="A355" s="13" t="s">
        <v>297</v>
      </c>
      <c r="B355" s="6"/>
      <c r="C355" s="12">
        <v>156</v>
      </c>
      <c r="D355" s="12">
        <v>156</v>
      </c>
      <c r="E355" s="15">
        <f t="shared" si="5"/>
        <v>100</v>
      </c>
      <c r="F355" s="15"/>
    </row>
    <row r="356" spans="1:6" ht="18.95" customHeight="1">
      <c r="A356" s="13" t="s">
        <v>298</v>
      </c>
      <c r="B356" s="6"/>
      <c r="C356" s="12">
        <v>9</v>
      </c>
      <c r="D356" s="12">
        <v>9</v>
      </c>
      <c r="E356" s="15">
        <f t="shared" si="5"/>
        <v>100</v>
      </c>
      <c r="F356" s="15"/>
    </row>
    <row r="357" spans="1:6" ht="18.95" customHeight="1">
      <c r="A357" s="11" t="s">
        <v>299</v>
      </c>
      <c r="B357" s="4">
        <f>B358+B368+B384+B389+B400+B407+B415</f>
        <v>36768396</v>
      </c>
      <c r="C357" s="12">
        <v>924</v>
      </c>
      <c r="D357" s="12">
        <v>924</v>
      </c>
      <c r="E357" s="15">
        <f t="shared" si="5"/>
        <v>100</v>
      </c>
      <c r="F357" s="15">
        <v>410.67</v>
      </c>
    </row>
    <row r="358" spans="1:6" ht="18.95" customHeight="1">
      <c r="A358" s="11" t="s">
        <v>300</v>
      </c>
      <c r="B358" s="4">
        <f>SUM(B359:B365)</f>
        <v>36565758</v>
      </c>
      <c r="C358" s="12">
        <v>333</v>
      </c>
      <c r="D358" s="12">
        <v>333</v>
      </c>
      <c r="E358" s="15">
        <f t="shared" si="5"/>
        <v>100</v>
      </c>
      <c r="F358" s="15">
        <v>154.88</v>
      </c>
    </row>
    <row r="359" spans="1:6" ht="18.95" customHeight="1">
      <c r="A359" s="13" t="s">
        <v>301</v>
      </c>
      <c r="B359" s="6"/>
      <c r="C359" s="12">
        <v>333</v>
      </c>
      <c r="D359" s="12">
        <v>333</v>
      </c>
      <c r="E359" s="15">
        <f t="shared" si="5"/>
        <v>100</v>
      </c>
      <c r="F359" s="15">
        <v>154.88</v>
      </c>
    </row>
    <row r="360" spans="1:6" ht="18.95" customHeight="1">
      <c r="A360" s="11" t="s">
        <v>302</v>
      </c>
      <c r="B360" s="4">
        <f>SUM(B361:B365)</f>
        <v>18282879</v>
      </c>
      <c r="C360" s="12">
        <v>591</v>
      </c>
      <c r="D360" s="12">
        <v>591</v>
      </c>
      <c r="E360" s="15">
        <f t="shared" si="5"/>
        <v>100</v>
      </c>
      <c r="F360" s="15">
        <v>5910</v>
      </c>
    </row>
    <row r="361" spans="1:6" ht="18.95" customHeight="1">
      <c r="A361" s="13" t="s">
        <v>303</v>
      </c>
      <c r="B361" s="6"/>
      <c r="C361" s="12">
        <v>591</v>
      </c>
      <c r="D361" s="12">
        <v>591</v>
      </c>
      <c r="E361" s="15">
        <f t="shared" si="5"/>
        <v>100</v>
      </c>
      <c r="F361" s="15">
        <v>5910</v>
      </c>
    </row>
    <row r="362" spans="1:6" ht="18.95" customHeight="1">
      <c r="A362" s="11" t="s">
        <v>304</v>
      </c>
      <c r="B362" s="4">
        <f>B363+B373+B379</f>
        <v>9141423</v>
      </c>
      <c r="C362" s="12">
        <v>5101</v>
      </c>
      <c r="D362" s="12">
        <v>5101</v>
      </c>
      <c r="E362" s="15">
        <f t="shared" si="5"/>
        <v>100</v>
      </c>
      <c r="F362" s="15">
        <v>761.34</v>
      </c>
    </row>
    <row r="363" spans="1:6" ht="18.95" customHeight="1">
      <c r="A363" s="11" t="s">
        <v>305</v>
      </c>
      <c r="B363" s="4">
        <f>SUM(B364:B372)</f>
        <v>9140998</v>
      </c>
      <c r="C363" s="12">
        <v>2190</v>
      </c>
      <c r="D363" s="12">
        <v>2190</v>
      </c>
      <c r="E363" s="15">
        <f t="shared" si="5"/>
        <v>100</v>
      </c>
      <c r="F363" s="15">
        <v>326.87</v>
      </c>
    </row>
    <row r="364" spans="1:6" ht="18.95" customHeight="1">
      <c r="A364" s="13" t="s">
        <v>2</v>
      </c>
      <c r="B364" s="6">
        <v>458</v>
      </c>
      <c r="C364" s="14">
        <v>1998</v>
      </c>
      <c r="D364" s="14">
        <v>1998</v>
      </c>
      <c r="E364" s="15">
        <f t="shared" si="5"/>
        <v>100</v>
      </c>
      <c r="F364" s="15">
        <v>413.66</v>
      </c>
    </row>
    <row r="365" spans="1:6" ht="18.95" customHeight="1">
      <c r="A365" s="13" t="s">
        <v>306</v>
      </c>
      <c r="B365" s="6"/>
      <c r="C365" s="14">
        <v>192</v>
      </c>
      <c r="D365" s="14">
        <v>192</v>
      </c>
      <c r="E365" s="15">
        <f t="shared" si="5"/>
        <v>100</v>
      </c>
      <c r="F365" s="15">
        <v>102.67</v>
      </c>
    </row>
    <row r="366" spans="1:6" ht="18.95" customHeight="1">
      <c r="A366" s="11" t="s">
        <v>307</v>
      </c>
      <c r="B366" s="4">
        <f>SUM(B367:B371)</f>
        <v>3072520</v>
      </c>
      <c r="C366" s="12">
        <v>690</v>
      </c>
      <c r="D366" s="12">
        <v>690</v>
      </c>
      <c r="E366" s="15">
        <f t="shared" si="5"/>
        <v>100</v>
      </c>
      <c r="F366" s="15"/>
    </row>
    <row r="367" spans="1:6" ht="18.95" customHeight="1">
      <c r="A367" s="13" t="s">
        <v>308</v>
      </c>
      <c r="B367" s="6"/>
      <c r="C367" s="12">
        <v>690</v>
      </c>
      <c r="D367" s="12">
        <v>690</v>
      </c>
      <c r="E367" s="15">
        <f t="shared" si="5"/>
        <v>100</v>
      </c>
      <c r="F367" s="15"/>
    </row>
    <row r="368" spans="1:6" ht="18.95" customHeight="1">
      <c r="A368" s="11" t="s">
        <v>309</v>
      </c>
      <c r="B368" s="4">
        <f>SUM(B369:B370)</f>
        <v>0</v>
      </c>
      <c r="C368" s="12">
        <v>2221</v>
      </c>
      <c r="D368" s="12">
        <v>2221</v>
      </c>
      <c r="E368" s="15">
        <f t="shared" si="5"/>
        <v>100</v>
      </c>
      <c r="F368" s="15"/>
    </row>
    <row r="369" spans="1:6" ht="18.95" customHeight="1">
      <c r="A369" s="13" t="s">
        <v>310</v>
      </c>
      <c r="B369" s="6"/>
      <c r="C369" s="12">
        <v>2200</v>
      </c>
      <c r="D369" s="12">
        <v>2200</v>
      </c>
      <c r="E369" s="15">
        <f t="shared" si="5"/>
        <v>100</v>
      </c>
      <c r="F369" s="15"/>
    </row>
    <row r="370" spans="1:6" ht="18.95" customHeight="1">
      <c r="A370" s="13" t="s">
        <v>311</v>
      </c>
      <c r="B370" s="6"/>
      <c r="C370" s="12">
        <v>21</v>
      </c>
      <c r="D370" s="12">
        <v>21</v>
      </c>
      <c r="E370" s="15">
        <f t="shared" si="5"/>
        <v>100</v>
      </c>
      <c r="F370" s="15"/>
    </row>
    <row r="371" spans="1:6" ht="18.95" customHeight="1">
      <c r="A371" s="11" t="s">
        <v>312</v>
      </c>
      <c r="B371" s="4">
        <f>B372+B379+B389+B395+B398</f>
        <v>3072520</v>
      </c>
      <c r="C371" s="12">
        <v>16</v>
      </c>
      <c r="D371" s="12">
        <v>16</v>
      </c>
      <c r="E371" s="15">
        <f t="shared" si="5"/>
        <v>100</v>
      </c>
      <c r="F371" s="15"/>
    </row>
    <row r="372" spans="1:6" ht="18.95" customHeight="1">
      <c r="A372" s="11" t="s">
        <v>313</v>
      </c>
      <c r="B372" s="4">
        <f>SUM(B373:B377)</f>
        <v>2995500</v>
      </c>
      <c r="C372" s="12">
        <v>16</v>
      </c>
      <c r="D372" s="12">
        <v>16</v>
      </c>
      <c r="E372" s="15">
        <f t="shared" si="5"/>
        <v>100</v>
      </c>
      <c r="F372" s="15"/>
    </row>
    <row r="373" spans="1:6" ht="18.95" customHeight="1">
      <c r="A373" s="13" t="s">
        <v>314</v>
      </c>
      <c r="B373" s="8"/>
      <c r="C373" s="12">
        <v>16</v>
      </c>
      <c r="D373" s="12">
        <v>16</v>
      </c>
      <c r="E373" s="15">
        <f t="shared" si="5"/>
        <v>100</v>
      </c>
      <c r="F373" s="15"/>
    </row>
    <row r="374" spans="1:6" ht="18.95" customHeight="1">
      <c r="A374" s="11" t="s">
        <v>315</v>
      </c>
      <c r="B374" s="4">
        <f>B375+B402+B417</f>
        <v>1500367</v>
      </c>
      <c r="C374" s="12">
        <v>4936</v>
      </c>
      <c r="D374" s="12">
        <v>4936</v>
      </c>
      <c r="E374" s="15">
        <f t="shared" si="5"/>
        <v>100</v>
      </c>
      <c r="F374" s="15">
        <v>57.6</v>
      </c>
    </row>
    <row r="375" spans="1:6" ht="18.95" customHeight="1">
      <c r="A375" s="11" t="s">
        <v>316</v>
      </c>
      <c r="B375" s="4">
        <f>SUM(B376:B401)</f>
        <v>1492419</v>
      </c>
      <c r="C375" s="12">
        <v>4864</v>
      </c>
      <c r="D375" s="12">
        <v>4864</v>
      </c>
      <c r="E375" s="15">
        <f t="shared" si="5"/>
        <v>100</v>
      </c>
      <c r="F375" s="15">
        <v>57.97</v>
      </c>
    </row>
    <row r="376" spans="1:6" ht="18.95" customHeight="1">
      <c r="A376" s="13" t="s">
        <v>2</v>
      </c>
      <c r="B376" s="6">
        <v>2564</v>
      </c>
      <c r="C376" s="14">
        <v>3279</v>
      </c>
      <c r="D376" s="14">
        <v>3279</v>
      </c>
      <c r="E376" s="15">
        <f t="shared" si="5"/>
        <v>100</v>
      </c>
      <c r="F376" s="15">
        <v>70.5</v>
      </c>
    </row>
    <row r="377" spans="1:6" ht="18.95" customHeight="1">
      <c r="A377" s="13" t="s">
        <v>317</v>
      </c>
      <c r="B377" s="6">
        <v>150</v>
      </c>
      <c r="C377" s="14">
        <v>116</v>
      </c>
      <c r="D377" s="14">
        <v>116</v>
      </c>
      <c r="E377" s="15">
        <f t="shared" ref="E377:E421" si="6">D377/C377*100</f>
        <v>100</v>
      </c>
      <c r="F377" s="15">
        <v>18.68</v>
      </c>
    </row>
    <row r="378" spans="1:6" ht="18.95" customHeight="1">
      <c r="A378" s="13" t="s">
        <v>318</v>
      </c>
      <c r="B378" s="6">
        <v>117</v>
      </c>
      <c r="C378" s="14">
        <v>1004</v>
      </c>
      <c r="D378" s="14">
        <v>1004</v>
      </c>
      <c r="E378" s="15">
        <f t="shared" si="6"/>
        <v>100</v>
      </c>
      <c r="F378" s="15">
        <v>54.12</v>
      </c>
    </row>
    <row r="379" spans="1:6" ht="18.95" customHeight="1">
      <c r="A379" s="13" t="s">
        <v>5</v>
      </c>
      <c r="B379" s="6">
        <v>425</v>
      </c>
      <c r="C379" s="14">
        <v>465</v>
      </c>
      <c r="D379" s="14">
        <v>465</v>
      </c>
      <c r="E379" s="15">
        <f t="shared" si="6"/>
        <v>100</v>
      </c>
      <c r="F379" s="15">
        <v>489.47</v>
      </c>
    </row>
    <row r="380" spans="1:6" ht="18.95" customHeight="1">
      <c r="A380" s="11" t="s">
        <v>319</v>
      </c>
      <c r="B380" s="4">
        <f>SUM(B381:B394)</f>
        <v>694088</v>
      </c>
      <c r="C380" s="12">
        <v>72</v>
      </c>
      <c r="D380" s="12">
        <v>72</v>
      </c>
      <c r="E380" s="15">
        <f t="shared" si="6"/>
        <v>100</v>
      </c>
      <c r="F380" s="15">
        <v>40.22</v>
      </c>
    </row>
    <row r="381" spans="1:6" ht="18.95" customHeight="1">
      <c r="A381" s="13" t="s">
        <v>2</v>
      </c>
      <c r="B381" s="6"/>
      <c r="C381" s="12">
        <v>24</v>
      </c>
      <c r="D381" s="12">
        <v>24</v>
      </c>
      <c r="E381" s="15">
        <f t="shared" si="6"/>
        <v>100</v>
      </c>
      <c r="F381" s="15"/>
    </row>
    <row r="382" spans="1:6" ht="18.95" customHeight="1">
      <c r="A382" s="13" t="s">
        <v>320</v>
      </c>
      <c r="B382" s="6">
        <v>100</v>
      </c>
      <c r="C382" s="12">
        <v>48</v>
      </c>
      <c r="D382" s="12">
        <v>48</v>
      </c>
      <c r="E382" s="15">
        <f t="shared" si="6"/>
        <v>100</v>
      </c>
      <c r="F382" s="15">
        <v>26.82</v>
      </c>
    </row>
    <row r="383" spans="1:6" ht="18.95" customHeight="1">
      <c r="A383" s="11" t="s">
        <v>321</v>
      </c>
      <c r="B383" s="4">
        <f>B384+B395+B399</f>
        <v>295938</v>
      </c>
      <c r="C383" s="12">
        <v>19963</v>
      </c>
      <c r="D383" s="12">
        <v>19963</v>
      </c>
      <c r="E383" s="15">
        <f t="shared" si="6"/>
        <v>100</v>
      </c>
      <c r="F383" s="15">
        <v>157.33000000000001</v>
      </c>
    </row>
    <row r="384" spans="1:6" ht="18.95" customHeight="1">
      <c r="A384" s="11" t="s">
        <v>322</v>
      </c>
      <c r="B384" s="4">
        <f>SUM(B385:B394)</f>
        <v>199025</v>
      </c>
      <c r="C384" s="12">
        <v>8639</v>
      </c>
      <c r="D384" s="12">
        <v>8639</v>
      </c>
      <c r="E384" s="15">
        <f t="shared" si="6"/>
        <v>100</v>
      </c>
      <c r="F384" s="15">
        <v>112.82</v>
      </c>
    </row>
    <row r="385" spans="1:6" ht="18.95" customHeight="1">
      <c r="A385" s="13" t="s">
        <v>323</v>
      </c>
      <c r="B385" s="6">
        <v>641</v>
      </c>
      <c r="C385" s="14">
        <v>1292</v>
      </c>
      <c r="D385" s="14">
        <v>1292</v>
      </c>
      <c r="E385" s="15">
        <f t="shared" si="6"/>
        <v>100</v>
      </c>
      <c r="F385" s="15">
        <v>133.33000000000001</v>
      </c>
    </row>
    <row r="386" spans="1:6" ht="18.95" customHeight="1">
      <c r="A386" s="13" t="s">
        <v>324</v>
      </c>
      <c r="B386" s="6">
        <v>244</v>
      </c>
      <c r="C386" s="14">
        <v>300</v>
      </c>
      <c r="D386" s="14">
        <v>300</v>
      </c>
      <c r="E386" s="15">
        <f t="shared" si="6"/>
        <v>100</v>
      </c>
      <c r="F386" s="15">
        <v>136.36000000000001</v>
      </c>
    </row>
    <row r="387" spans="1:6" ht="18.95" customHeight="1">
      <c r="A387" s="13" t="s">
        <v>325</v>
      </c>
      <c r="B387" s="6"/>
      <c r="C387" s="14">
        <v>233</v>
      </c>
      <c r="D387" s="14">
        <v>233</v>
      </c>
      <c r="E387" s="15">
        <f t="shared" si="6"/>
        <v>100</v>
      </c>
      <c r="F387" s="15">
        <v>79.52</v>
      </c>
    </row>
    <row r="388" spans="1:6" ht="18.95" customHeight="1">
      <c r="A388" s="13" t="s">
        <v>326</v>
      </c>
      <c r="B388" s="6">
        <v>796</v>
      </c>
      <c r="C388" s="14">
        <v>416</v>
      </c>
      <c r="D388" s="14">
        <v>416</v>
      </c>
      <c r="E388" s="15">
        <f t="shared" si="6"/>
        <v>100</v>
      </c>
      <c r="F388" s="15">
        <v>66.67</v>
      </c>
    </row>
    <row r="389" spans="1:6" ht="18.95" customHeight="1">
      <c r="A389" s="13" t="s">
        <v>327</v>
      </c>
      <c r="B389" s="6">
        <v>580</v>
      </c>
      <c r="C389" s="14">
        <v>5270</v>
      </c>
      <c r="D389" s="14">
        <v>5270</v>
      </c>
      <c r="E389" s="15">
        <f t="shared" si="6"/>
        <v>100</v>
      </c>
      <c r="F389" s="15">
        <v>295.39999999999998</v>
      </c>
    </row>
    <row r="390" spans="1:6" ht="18.95" customHeight="1">
      <c r="A390" s="13" t="s">
        <v>328</v>
      </c>
      <c r="B390" s="6"/>
      <c r="C390" s="14">
        <v>1128</v>
      </c>
      <c r="D390" s="14">
        <v>1128</v>
      </c>
      <c r="E390" s="15">
        <f t="shared" si="6"/>
        <v>100</v>
      </c>
      <c r="F390" s="15">
        <v>29.94</v>
      </c>
    </row>
    <row r="391" spans="1:6" ht="18.95" customHeight="1">
      <c r="A391" s="11" t="s">
        <v>329</v>
      </c>
      <c r="B391" s="4">
        <f>SUM(B392:B394)</f>
        <v>98382</v>
      </c>
      <c r="C391" s="12">
        <v>11324</v>
      </c>
      <c r="D391" s="12">
        <v>11324</v>
      </c>
      <c r="E391" s="15">
        <f t="shared" si="6"/>
        <v>100</v>
      </c>
      <c r="F391" s="15">
        <v>225.04</v>
      </c>
    </row>
    <row r="392" spans="1:6" ht="18.95" customHeight="1">
      <c r="A392" s="13" t="s">
        <v>330</v>
      </c>
      <c r="B392" s="6">
        <v>16394</v>
      </c>
      <c r="C392" s="14">
        <v>8327</v>
      </c>
      <c r="D392" s="14">
        <v>8327</v>
      </c>
      <c r="E392" s="15">
        <f t="shared" si="6"/>
        <v>100</v>
      </c>
      <c r="F392" s="15">
        <v>168.39</v>
      </c>
    </row>
    <row r="393" spans="1:6" ht="18.95" customHeight="1">
      <c r="A393" s="13" t="s">
        <v>331</v>
      </c>
      <c r="B393" s="6">
        <v>6013</v>
      </c>
      <c r="C393" s="14">
        <v>2997</v>
      </c>
      <c r="D393" s="14">
        <v>2997</v>
      </c>
      <c r="E393" s="15">
        <f t="shared" si="6"/>
        <v>100</v>
      </c>
      <c r="F393" s="15">
        <v>3444.83</v>
      </c>
    </row>
    <row r="394" spans="1:6" ht="18.95" customHeight="1">
      <c r="A394" s="11" t="s">
        <v>332</v>
      </c>
      <c r="B394" s="4">
        <f>B395+B413+B419+B425</f>
        <v>75975</v>
      </c>
      <c r="C394" s="12">
        <v>816</v>
      </c>
      <c r="D394" s="12">
        <v>816</v>
      </c>
      <c r="E394" s="15">
        <f t="shared" si="6"/>
        <v>100</v>
      </c>
      <c r="F394" s="15">
        <v>6.15</v>
      </c>
    </row>
    <row r="395" spans="1:6" ht="18.95" customHeight="1">
      <c r="A395" s="11" t="s">
        <v>333</v>
      </c>
      <c r="B395" s="4">
        <f>SUM(B396:B412)</f>
        <v>75975</v>
      </c>
      <c r="C395" s="12">
        <v>816</v>
      </c>
      <c r="D395" s="12">
        <v>816</v>
      </c>
      <c r="E395" s="15">
        <f t="shared" si="6"/>
        <v>100</v>
      </c>
      <c r="F395" s="15">
        <v>6.43</v>
      </c>
    </row>
    <row r="396" spans="1:6" ht="18.95" customHeight="1">
      <c r="A396" s="13" t="s">
        <v>2</v>
      </c>
      <c r="B396" s="6">
        <v>107</v>
      </c>
      <c r="C396" s="12">
        <v>93</v>
      </c>
      <c r="D396" s="12">
        <v>93</v>
      </c>
      <c r="E396" s="15">
        <f t="shared" si="6"/>
        <v>100</v>
      </c>
      <c r="F396" s="15">
        <v>25.76</v>
      </c>
    </row>
    <row r="397" spans="1:6" ht="18.95" customHeight="1">
      <c r="A397" s="13" t="s">
        <v>5</v>
      </c>
      <c r="B397" s="6">
        <v>517</v>
      </c>
      <c r="C397" s="12">
        <v>683</v>
      </c>
      <c r="D397" s="12">
        <v>683</v>
      </c>
      <c r="E397" s="15">
        <f t="shared" si="6"/>
        <v>100</v>
      </c>
      <c r="F397" s="15">
        <v>218.91</v>
      </c>
    </row>
    <row r="398" spans="1:6" ht="18.95" customHeight="1">
      <c r="A398" s="13" t="s">
        <v>334</v>
      </c>
      <c r="B398" s="6">
        <v>40</v>
      </c>
      <c r="C398" s="12">
        <v>40</v>
      </c>
      <c r="D398" s="12">
        <v>40</v>
      </c>
      <c r="E398" s="15">
        <f t="shared" si="6"/>
        <v>100</v>
      </c>
      <c r="F398" s="15">
        <v>1.98</v>
      </c>
    </row>
    <row r="399" spans="1:6" ht="18.95" customHeight="1">
      <c r="A399" s="11" t="s">
        <v>335</v>
      </c>
      <c r="B399" s="4">
        <f>B400+B411+B417+B425+B438+B442+B446</f>
        <v>20938</v>
      </c>
      <c r="C399" s="12">
        <v>1854</v>
      </c>
      <c r="D399" s="12">
        <v>1854</v>
      </c>
      <c r="E399" s="15">
        <f t="shared" si="6"/>
        <v>100</v>
      </c>
      <c r="F399" s="15">
        <v>107.23</v>
      </c>
    </row>
    <row r="400" spans="1:6" ht="18.95" customHeight="1">
      <c r="A400" s="11" t="s">
        <v>336</v>
      </c>
      <c r="B400" s="4">
        <f>SUM(B401:B410)</f>
        <v>2990</v>
      </c>
      <c r="C400" s="12">
        <v>680</v>
      </c>
      <c r="D400" s="12">
        <v>680</v>
      </c>
      <c r="E400" s="15">
        <f t="shared" si="6"/>
        <v>100</v>
      </c>
      <c r="F400" s="15">
        <v>130.52000000000001</v>
      </c>
    </row>
    <row r="401" spans="1:6" ht="18.95" customHeight="1">
      <c r="A401" s="13" t="s">
        <v>2</v>
      </c>
      <c r="B401" s="6">
        <v>420</v>
      </c>
      <c r="C401" s="14">
        <v>440</v>
      </c>
      <c r="D401" s="14">
        <v>440</v>
      </c>
      <c r="E401" s="15">
        <f t="shared" si="6"/>
        <v>100</v>
      </c>
      <c r="F401" s="15">
        <v>90.16</v>
      </c>
    </row>
    <row r="402" spans="1:6" ht="18.95" customHeight="1">
      <c r="A402" s="13" t="s">
        <v>337</v>
      </c>
      <c r="B402" s="6"/>
      <c r="C402" s="14">
        <v>61</v>
      </c>
      <c r="D402" s="14">
        <v>61</v>
      </c>
      <c r="E402" s="15">
        <f t="shared" si="6"/>
        <v>100</v>
      </c>
      <c r="F402" s="15">
        <v>1016.67</v>
      </c>
    </row>
    <row r="403" spans="1:6" ht="18.95" customHeight="1">
      <c r="A403" s="13" t="s">
        <v>338</v>
      </c>
      <c r="B403" s="6"/>
      <c r="C403" s="14">
        <v>18</v>
      </c>
      <c r="D403" s="14">
        <v>18</v>
      </c>
      <c r="E403" s="15">
        <f t="shared" si="6"/>
        <v>100</v>
      </c>
      <c r="F403" s="15">
        <v>163.63999999999999</v>
      </c>
    </row>
    <row r="404" spans="1:6" ht="18.95" customHeight="1">
      <c r="A404" s="13" t="s">
        <v>339</v>
      </c>
      <c r="B404" s="6">
        <v>2</v>
      </c>
      <c r="C404" s="14">
        <v>161</v>
      </c>
      <c r="D404" s="14">
        <v>161</v>
      </c>
      <c r="E404" s="15">
        <f t="shared" si="6"/>
        <v>100</v>
      </c>
      <c r="F404" s="15">
        <v>1006.25</v>
      </c>
    </row>
    <row r="405" spans="1:6" ht="18.95" customHeight="1">
      <c r="A405" s="11" t="s">
        <v>340</v>
      </c>
      <c r="B405" s="4">
        <f>SUM(B406:B410)</f>
        <v>1284</v>
      </c>
      <c r="C405" s="12">
        <v>992</v>
      </c>
      <c r="D405" s="12">
        <v>992</v>
      </c>
      <c r="E405" s="15">
        <f t="shared" si="6"/>
        <v>100</v>
      </c>
      <c r="F405" s="15">
        <v>96.69</v>
      </c>
    </row>
    <row r="406" spans="1:6" ht="18.95" customHeight="1">
      <c r="A406" s="13" t="s">
        <v>2</v>
      </c>
      <c r="B406" s="6">
        <v>1208</v>
      </c>
      <c r="C406" s="12">
        <v>992</v>
      </c>
      <c r="D406" s="12">
        <v>992</v>
      </c>
      <c r="E406" s="15">
        <f t="shared" si="6"/>
        <v>100</v>
      </c>
      <c r="F406" s="15">
        <v>109.61</v>
      </c>
    </row>
    <row r="407" spans="1:6" ht="15.75" customHeight="1">
      <c r="A407" s="11" t="s">
        <v>341</v>
      </c>
      <c r="B407" s="4">
        <f>SUM(B408:B410)</f>
        <v>38</v>
      </c>
      <c r="C407" s="12">
        <v>86</v>
      </c>
      <c r="D407" s="12">
        <v>86</v>
      </c>
      <c r="E407" s="15">
        <f t="shared" si="6"/>
        <v>100</v>
      </c>
      <c r="F407" s="15">
        <v>47.25</v>
      </c>
    </row>
    <row r="408" spans="1:6" ht="18.95" customHeight="1">
      <c r="A408" s="13" t="s">
        <v>342</v>
      </c>
      <c r="B408" s="6"/>
      <c r="C408" s="14">
        <v>86</v>
      </c>
      <c r="D408" s="14">
        <v>86</v>
      </c>
      <c r="E408" s="15">
        <f t="shared" si="6"/>
        <v>100</v>
      </c>
      <c r="F408" s="15">
        <v>65.150000000000006</v>
      </c>
    </row>
    <row r="409" spans="1:6" ht="18.95" customHeight="1">
      <c r="A409" s="11" t="s">
        <v>343</v>
      </c>
      <c r="B409" s="4">
        <v>38</v>
      </c>
      <c r="C409" s="12">
        <v>96</v>
      </c>
      <c r="D409" s="12">
        <v>96</v>
      </c>
      <c r="E409" s="15">
        <f t="shared" si="6"/>
        <v>100</v>
      </c>
      <c r="F409" s="15"/>
    </row>
    <row r="410" spans="1:6" ht="18.95" customHeight="1">
      <c r="A410" s="13" t="s">
        <v>344</v>
      </c>
      <c r="B410" s="4"/>
      <c r="C410" s="12">
        <v>96</v>
      </c>
      <c r="D410" s="12">
        <v>96</v>
      </c>
      <c r="E410" s="15">
        <f t="shared" si="6"/>
        <v>100</v>
      </c>
      <c r="F410" s="15"/>
    </row>
    <row r="411" spans="1:6" ht="18.95" customHeight="1">
      <c r="A411" s="5" t="s">
        <v>357</v>
      </c>
      <c r="B411" s="4">
        <v>10000</v>
      </c>
      <c r="C411" s="12">
        <v>0</v>
      </c>
      <c r="D411" s="12">
        <v>0</v>
      </c>
      <c r="E411" s="15"/>
      <c r="F411" s="15"/>
    </row>
    <row r="412" spans="1:6" ht="18.95" customHeight="1">
      <c r="A412" s="11" t="s">
        <v>345</v>
      </c>
      <c r="B412" s="4">
        <f>SUM(B414:B415)</f>
        <v>38393</v>
      </c>
      <c r="C412" s="12">
        <v>830</v>
      </c>
      <c r="D412" s="12">
        <v>830</v>
      </c>
      <c r="E412" s="15">
        <f t="shared" si="6"/>
        <v>100</v>
      </c>
      <c r="F412" s="15">
        <v>28.21</v>
      </c>
    </row>
    <row r="413" spans="1:6" ht="18.95" customHeight="1">
      <c r="A413" s="11" t="s">
        <v>346</v>
      </c>
      <c r="B413" s="4"/>
      <c r="C413" s="12">
        <v>830</v>
      </c>
      <c r="D413" s="12">
        <v>830</v>
      </c>
      <c r="E413" s="15">
        <f t="shared" si="6"/>
        <v>100</v>
      </c>
      <c r="F413" s="15">
        <v>28.21</v>
      </c>
    </row>
    <row r="414" spans="1:6" ht="18.95" customHeight="1">
      <c r="A414" s="5" t="s">
        <v>358</v>
      </c>
      <c r="B414" s="6">
        <v>38388</v>
      </c>
      <c r="C414" s="15">
        <v>0</v>
      </c>
      <c r="D414" s="15">
        <v>0</v>
      </c>
      <c r="E414" s="15"/>
      <c r="F414" s="15"/>
    </row>
    <row r="415" spans="1:6" ht="18.95" customHeight="1">
      <c r="A415" s="13" t="s">
        <v>347</v>
      </c>
      <c r="B415" s="6">
        <v>5</v>
      </c>
      <c r="C415" s="12">
        <v>830</v>
      </c>
      <c r="D415" s="12">
        <v>830</v>
      </c>
      <c r="E415" s="15">
        <f t="shared" si="6"/>
        <v>100</v>
      </c>
      <c r="F415" s="15">
        <v>28.21</v>
      </c>
    </row>
    <row r="416" spans="1:6" ht="18.95" customHeight="1">
      <c r="A416" s="11" t="s">
        <v>348</v>
      </c>
      <c r="B416" s="4">
        <f>B417</f>
        <v>7948</v>
      </c>
      <c r="C416" s="4">
        <v>8094</v>
      </c>
      <c r="D416" s="4">
        <v>8094</v>
      </c>
      <c r="E416" s="15">
        <f t="shared" si="6"/>
        <v>100</v>
      </c>
      <c r="F416" s="15">
        <v>101.68</v>
      </c>
    </row>
    <row r="417" spans="1:6" ht="18.95" customHeight="1">
      <c r="A417" s="11" t="s">
        <v>349</v>
      </c>
      <c r="B417" s="10">
        <f>SUM(B418:B421)</f>
        <v>7948</v>
      </c>
      <c r="C417" s="12">
        <v>8094</v>
      </c>
      <c r="D417" s="12">
        <v>8094</v>
      </c>
      <c r="E417" s="15">
        <f t="shared" si="6"/>
        <v>100</v>
      </c>
      <c r="F417" s="15">
        <v>101.68</v>
      </c>
    </row>
    <row r="418" spans="1:6" ht="18.95" customHeight="1">
      <c r="A418" s="13" t="s">
        <v>350</v>
      </c>
      <c r="B418" s="10">
        <v>7948</v>
      </c>
      <c r="C418" s="12">
        <v>7949</v>
      </c>
      <c r="D418" s="12">
        <v>7949</v>
      </c>
      <c r="E418" s="15">
        <f t="shared" si="6"/>
        <v>100</v>
      </c>
      <c r="F418" s="15">
        <v>100.56</v>
      </c>
    </row>
    <row r="419" spans="1:6" ht="18.95" customHeight="1">
      <c r="A419" s="13" t="s">
        <v>351</v>
      </c>
      <c r="B419" s="10"/>
      <c r="C419" s="12">
        <v>145</v>
      </c>
      <c r="D419" s="12">
        <v>145</v>
      </c>
      <c r="E419" s="15">
        <f t="shared" si="6"/>
        <v>100</v>
      </c>
      <c r="F419" s="15">
        <v>263.64</v>
      </c>
    </row>
    <row r="420" spans="1:6" ht="18.95" customHeight="1">
      <c r="A420" s="11" t="s">
        <v>352</v>
      </c>
      <c r="B420" s="4">
        <f>B423</f>
        <v>0</v>
      </c>
      <c r="C420" s="12">
        <v>26</v>
      </c>
      <c r="D420" s="12">
        <v>26</v>
      </c>
      <c r="E420" s="15">
        <f t="shared" si="6"/>
        <v>100</v>
      </c>
      <c r="F420" s="15">
        <v>74.290000000000006</v>
      </c>
    </row>
    <row r="421" spans="1:6" ht="18.95" customHeight="1">
      <c r="A421" s="11" t="s">
        <v>353</v>
      </c>
      <c r="B421" s="4"/>
      <c r="C421" s="12">
        <v>26</v>
      </c>
      <c r="D421" s="12">
        <v>26</v>
      </c>
      <c r="E421" s="15">
        <f t="shared" si="6"/>
        <v>100</v>
      </c>
      <c r="F421" s="15">
        <v>74.290000000000006</v>
      </c>
    </row>
    <row r="422" spans="1:6" ht="18.95" customHeight="1"/>
    <row r="423" spans="1:6" ht="18.95" customHeight="1"/>
    <row r="424" spans="1:6" ht="18.95" customHeight="1"/>
    <row r="425" spans="1:6" ht="18.95" customHeight="1"/>
    <row r="426" spans="1:6" ht="18.95" customHeight="1"/>
    <row r="427" spans="1:6" ht="18.95" customHeight="1"/>
    <row r="428" spans="1:6" ht="18.95" customHeight="1"/>
    <row r="429" spans="1:6" ht="18.95" customHeight="1"/>
    <row r="430" spans="1:6" ht="18.95" customHeight="1"/>
    <row r="431" spans="1:6" ht="18.95" customHeight="1"/>
    <row r="432" spans="1:6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</sheetData>
  <mergeCells count="3">
    <mergeCell ref="A2:D2"/>
    <mergeCell ref="A3:D3"/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2023-07-18T06:01:21Z</dcterms:modified>
</cp:coreProperties>
</file>